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/>
  </bookViews>
  <sheets>
    <sheet name="отчет" sheetId="3" r:id="rId1"/>
  </sheets>
  <definedNames>
    <definedName name="_xlnm.Print_Area" localSheetId="0">отчет!$A$1:$AI$23</definedName>
  </definedNames>
  <calcPr calcId="124519"/>
</workbook>
</file>

<file path=xl/calcChain.xml><?xml version="1.0" encoding="utf-8"?>
<calcChain xmlns="http://schemas.openxmlformats.org/spreadsheetml/2006/main">
  <c r="AG9" i="3"/>
  <c r="AI9" s="1"/>
  <c r="AH21"/>
  <c r="AG20"/>
  <c r="AI20" s="1"/>
  <c r="AG19"/>
  <c r="AI19" s="1"/>
  <c r="AG18"/>
  <c r="AI18" s="1"/>
  <c r="AG17"/>
  <c r="AI17" s="1"/>
  <c r="AG16"/>
  <c r="AG21" s="1"/>
  <c r="AH14"/>
  <c r="AG12"/>
  <c r="AI12" s="1"/>
  <c r="AG11"/>
  <c r="AI11" s="1"/>
  <c r="AG10"/>
  <c r="AI10" s="1"/>
  <c r="E14"/>
  <c r="AI14" l="1"/>
  <c r="AI16"/>
  <c r="AI21" s="1"/>
  <c r="AG14"/>
  <c r="AG23" s="1"/>
  <c r="Q14" l="1"/>
  <c r="O14"/>
  <c r="M14"/>
  <c r="K14"/>
  <c r="J14" l="1"/>
  <c r="L14"/>
  <c r="P14"/>
  <c r="I14" l="1"/>
  <c r="G14"/>
  <c r="V21" l="1"/>
  <c r="AF21"/>
  <c r="AD21"/>
  <c r="AB21"/>
  <c r="Z21"/>
  <c r="X21"/>
  <c r="D14" l="1"/>
  <c r="F14"/>
  <c r="H14"/>
  <c r="Y21"/>
  <c r="U21"/>
  <c r="AA21"/>
  <c r="W21"/>
  <c r="AC21"/>
</calcChain>
</file>

<file path=xl/sharedStrings.xml><?xml version="1.0" encoding="utf-8"?>
<sst xmlns="http://schemas.openxmlformats.org/spreadsheetml/2006/main" count="108" uniqueCount="48">
  <si>
    <t>№</t>
  </si>
  <si>
    <t>КВСР</t>
  </si>
  <si>
    <t>значение показателя</t>
  </si>
  <si>
    <t>количество баллов</t>
  </si>
  <si>
    <t>Группа 1</t>
  </si>
  <si>
    <t>002</t>
  </si>
  <si>
    <t>487</t>
  </si>
  <si>
    <t>Группа 2</t>
  </si>
  <si>
    <t>Территориальное управление 1</t>
  </si>
  <si>
    <t>Территориальное управление 2</t>
  </si>
  <si>
    <t>Средний показатель по бюджету г.о.г.Кулебаки</t>
  </si>
  <si>
    <t>Уровень использования субсидий бюджетными и автономными учреждениями, предоставленных на выполнение муниципальных заданий за отчетный период 
(п.7.3.)</t>
  </si>
  <si>
    <t>Качество прогнозирования доходов в рамках платежного календаря по средствам бюджетных и автономных учреждений 
(п.7.4.)</t>
  </si>
  <si>
    <t>Качество прогнозирования расходов в рамках платежного календаря по средствам бюджетных и автономных учреждений 
(п.7.5.)</t>
  </si>
  <si>
    <t xml:space="preserve"> Наличие просроченной кредиторской задолженности на отчетную дату 
(2.6.1.)</t>
  </si>
  <si>
    <t>Уровень подготовки платежных документов в отчетном периоде 
(2.5.)</t>
  </si>
  <si>
    <t xml:space="preserve"> Качество прогнозирования кассовых расходов РБС в отчетном периоде 
(п.2.4.)</t>
  </si>
  <si>
    <t>ИТОГО по администратору средств бюджета г.о.г.Кулебаки</t>
  </si>
  <si>
    <t>0</t>
  </si>
  <si>
    <t>Итого по группе 1</t>
  </si>
  <si>
    <t>итого по группе 2</t>
  </si>
  <si>
    <t>итого по показателю</t>
  </si>
  <si>
    <t xml:space="preserve">Отчет о результатах мониторинга качества финансового менеджмента, осуществляемого администраторами средств бюджета г.о.г.Кулебаки </t>
  </si>
  <si>
    <t>количество баллов/
рейтинг</t>
  </si>
  <si>
    <t>Периодичность:  квартал</t>
  </si>
  <si>
    <t>Финансовое планирование</t>
  </si>
  <si>
    <t>Исполнение бюджета в части расходов</t>
  </si>
  <si>
    <t>Исполнение бюджета в части доходов</t>
  </si>
  <si>
    <t>Учет и отчетность</t>
  </si>
  <si>
    <t>Наименование администратора средств бюджета городского округа город Кулебаки</t>
  </si>
  <si>
    <t>МАУ ДО «ДООЦ им. А.П. Гайдара»</t>
  </si>
  <si>
    <t xml:space="preserve">МБУ "ФОК в г. Кулебаки" </t>
  </si>
  <si>
    <t xml:space="preserve"> Уровень подготовки платежных документов бюджетными и автономными учреждениями
(п.7.7.)</t>
  </si>
  <si>
    <t>Количество вновь составленных планов финансово-хозяйственной деятельности в течение отчетного периода в связи с передвижками между кодами бюджетной классификации
(п.7.6.)</t>
  </si>
  <si>
    <t xml:space="preserve"> Наличие просроченной кредиторской задолженности по бюджетным и автономным учреждениям 
(7.8.)</t>
  </si>
  <si>
    <t>Бюджетные и автономные учреждения. Совершенствование форм и качества оказания муниципальных услуг.</t>
  </si>
  <si>
    <t>на 01 июля 2017 года</t>
  </si>
  <si>
    <t>Администрация г.о.г.Кулебаки, Совет депутатов, МКУ ХЭУ</t>
  </si>
  <si>
    <t>Финансовое управление администрации г.о.г.Кулебаки</t>
  </si>
  <si>
    <t>Управление образования администрации г.о.г.Кулебаки</t>
  </si>
  <si>
    <t>Сумма внесенных положительных изменений в бюджетную роспись в отчетном периоде в связи с передвижками между кодами бюджетной классификации 
(п.1.3.)</t>
  </si>
  <si>
    <t xml:space="preserve"> Полнота зачисления платежей в бюджет по администратору доходов бюджета городского округа город Кулебаки, объем невыясненных поступлений в отчетном периоде (п.3.2.)</t>
  </si>
  <si>
    <t xml:space="preserve">Качество подготовки бухгалтерской отчетности
(п.4.2.) </t>
  </si>
  <si>
    <t>Отдел по культуре, развитию спорта и молодежной политики</t>
  </si>
  <si>
    <t>Качество подготовки бухгалтерской отчетности
(7.9.)</t>
  </si>
  <si>
    <t>-</t>
  </si>
  <si>
    <t>max возможная сумма баллов</t>
  </si>
  <si>
    <t>Общий показатель качества финансового менеджмента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</si>
</sst>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1" xfId="0" applyNumberFormat="1" applyFont="1" applyBorder="1"/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1" fontId="3" fillId="0" borderId="1" xfId="0" applyNumberFormat="1" applyFont="1" applyBorder="1"/>
    <xf numFmtId="1" fontId="2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4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E21" sqref="AE21"/>
    </sheetView>
  </sheetViews>
  <sheetFormatPr defaultRowHeight="15"/>
  <cols>
    <col min="1" max="1" width="4.7109375" customWidth="1"/>
    <col min="2" max="2" width="29" style="1" customWidth="1"/>
    <col min="3" max="3" width="8.140625" customWidth="1"/>
    <col min="4" max="7" width="10.7109375" customWidth="1"/>
    <col min="8" max="8" width="10.140625" customWidth="1"/>
    <col min="9" max="9" width="9.7109375" customWidth="1"/>
    <col min="10" max="10" width="10.140625" customWidth="1"/>
    <col min="11" max="13" width="9.7109375" customWidth="1"/>
    <col min="14" max="17" width="10.7109375" customWidth="1"/>
    <col min="18" max="18" width="4.7109375" customWidth="1"/>
    <col min="19" max="19" width="29" style="1" customWidth="1"/>
    <col min="20" max="20" width="8.140625" customWidth="1"/>
    <col min="21" max="21" width="10.7109375" customWidth="1"/>
    <col min="22" max="22" width="9.140625" customWidth="1"/>
    <col min="23" max="23" width="10.7109375" customWidth="1"/>
    <col min="24" max="24" width="9.85546875" customWidth="1"/>
    <col min="25" max="30" width="10.7109375" customWidth="1"/>
    <col min="31" max="32" width="9.7109375" customWidth="1"/>
    <col min="33" max="34" width="12.85546875" customWidth="1"/>
    <col min="35" max="35" width="18.42578125" style="2" customWidth="1"/>
  </cols>
  <sheetData>
    <row r="1" spans="1:35">
      <c r="A1" s="8"/>
      <c r="B1" s="78" t="s">
        <v>22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</row>
    <row r="2" spans="1:35">
      <c r="A2" s="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8.75">
      <c r="A3" s="8"/>
      <c r="B3" s="6" t="s">
        <v>24</v>
      </c>
      <c r="C3" s="8"/>
      <c r="D3" s="79"/>
      <c r="E3" s="80"/>
      <c r="F3" s="80"/>
      <c r="G3" s="82" t="s">
        <v>36</v>
      </c>
      <c r="H3" s="83"/>
      <c r="I3" s="83"/>
      <c r="J3" s="10"/>
      <c r="K3" s="10"/>
      <c r="L3" s="46"/>
      <c r="M3" s="46"/>
      <c r="N3" s="10"/>
      <c r="O3" s="10"/>
      <c r="P3" s="48"/>
      <c r="Q3" s="48"/>
      <c r="R3" s="8"/>
      <c r="S3" s="6"/>
      <c r="T3" s="8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1"/>
      <c r="AH3" s="11"/>
      <c r="AI3" s="12"/>
    </row>
    <row r="4" spans="1:35" ht="9" customHeight="1">
      <c r="A4" s="8"/>
      <c r="B4" s="6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6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 ht="39" customHeight="1">
      <c r="A5" s="57" t="s">
        <v>0</v>
      </c>
      <c r="B5" s="70" t="s">
        <v>29</v>
      </c>
      <c r="C5" s="57" t="s">
        <v>1</v>
      </c>
      <c r="D5" s="63" t="s">
        <v>35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  <c r="Q5" s="69"/>
      <c r="R5" s="57" t="s">
        <v>0</v>
      </c>
      <c r="S5" s="70" t="s">
        <v>29</v>
      </c>
      <c r="T5" s="57" t="s">
        <v>1</v>
      </c>
      <c r="U5" s="59" t="s">
        <v>25</v>
      </c>
      <c r="V5" s="60"/>
      <c r="W5" s="61" t="s">
        <v>26</v>
      </c>
      <c r="X5" s="61"/>
      <c r="Y5" s="61"/>
      <c r="Z5" s="61"/>
      <c r="AA5" s="61"/>
      <c r="AB5" s="61"/>
      <c r="AC5" s="62" t="s">
        <v>27</v>
      </c>
      <c r="AD5" s="62"/>
      <c r="AE5" s="63" t="s">
        <v>28</v>
      </c>
      <c r="AF5" s="64"/>
      <c r="AG5" s="72" t="s">
        <v>17</v>
      </c>
      <c r="AH5" s="73"/>
      <c r="AI5" s="74"/>
    </row>
    <row r="6" spans="1:35" ht="172.5" customHeight="1">
      <c r="A6" s="58"/>
      <c r="B6" s="71"/>
      <c r="C6" s="58"/>
      <c r="D6" s="81" t="s">
        <v>11</v>
      </c>
      <c r="E6" s="66"/>
      <c r="F6" s="65" t="s">
        <v>12</v>
      </c>
      <c r="G6" s="66"/>
      <c r="H6" s="65" t="s">
        <v>13</v>
      </c>
      <c r="I6" s="66"/>
      <c r="J6" s="65" t="s">
        <v>33</v>
      </c>
      <c r="K6" s="66"/>
      <c r="L6" s="65" t="s">
        <v>32</v>
      </c>
      <c r="M6" s="66"/>
      <c r="N6" s="65" t="s">
        <v>34</v>
      </c>
      <c r="O6" s="66"/>
      <c r="P6" s="65" t="s">
        <v>44</v>
      </c>
      <c r="Q6" s="66"/>
      <c r="R6" s="58"/>
      <c r="S6" s="71"/>
      <c r="T6" s="58"/>
      <c r="U6" s="53" t="s">
        <v>40</v>
      </c>
      <c r="V6" s="54"/>
      <c r="W6" s="53" t="s">
        <v>16</v>
      </c>
      <c r="X6" s="54"/>
      <c r="Y6" s="53" t="s">
        <v>15</v>
      </c>
      <c r="Z6" s="54"/>
      <c r="AA6" s="53" t="s">
        <v>14</v>
      </c>
      <c r="AB6" s="54"/>
      <c r="AC6" s="53" t="s">
        <v>41</v>
      </c>
      <c r="AD6" s="54"/>
      <c r="AE6" s="53" t="s">
        <v>42</v>
      </c>
      <c r="AF6" s="54"/>
      <c r="AG6" s="75"/>
      <c r="AH6" s="76"/>
      <c r="AI6" s="77"/>
    </row>
    <row r="7" spans="1:35" ht="39" customHeight="1">
      <c r="A7" s="58"/>
      <c r="B7" s="71"/>
      <c r="C7" s="58"/>
      <c r="D7" s="44" t="s">
        <v>2</v>
      </c>
      <c r="E7" s="14" t="s">
        <v>3</v>
      </c>
      <c r="F7" s="14" t="s">
        <v>2</v>
      </c>
      <c r="G7" s="14" t="s">
        <v>3</v>
      </c>
      <c r="H7" s="14" t="s">
        <v>2</v>
      </c>
      <c r="I7" s="14" t="s">
        <v>3</v>
      </c>
      <c r="J7" s="14" t="s">
        <v>2</v>
      </c>
      <c r="K7" s="14" t="s">
        <v>3</v>
      </c>
      <c r="L7" s="14" t="s">
        <v>2</v>
      </c>
      <c r="M7" s="14" t="s">
        <v>3</v>
      </c>
      <c r="N7" s="14" t="s">
        <v>2</v>
      </c>
      <c r="O7" s="14" t="s">
        <v>3</v>
      </c>
      <c r="P7" s="14" t="s">
        <v>2</v>
      </c>
      <c r="Q7" s="14" t="s">
        <v>3</v>
      </c>
      <c r="R7" s="58"/>
      <c r="S7" s="71"/>
      <c r="T7" s="58"/>
      <c r="U7" s="13" t="s">
        <v>2</v>
      </c>
      <c r="V7" s="13" t="s">
        <v>3</v>
      </c>
      <c r="W7" s="13" t="s">
        <v>2</v>
      </c>
      <c r="X7" s="13" t="s">
        <v>3</v>
      </c>
      <c r="Y7" s="13" t="s">
        <v>2</v>
      </c>
      <c r="Z7" s="13" t="s">
        <v>3</v>
      </c>
      <c r="AA7" s="13" t="s">
        <v>2</v>
      </c>
      <c r="AB7" s="13" t="s">
        <v>3</v>
      </c>
      <c r="AC7" s="13" t="s">
        <v>2</v>
      </c>
      <c r="AD7" s="13" t="s">
        <v>3</v>
      </c>
      <c r="AE7" s="13" t="s">
        <v>2</v>
      </c>
      <c r="AF7" s="13" t="s">
        <v>3</v>
      </c>
      <c r="AG7" s="50" t="s">
        <v>23</v>
      </c>
      <c r="AH7" s="52" t="s">
        <v>46</v>
      </c>
      <c r="AI7" s="15" t="s">
        <v>47</v>
      </c>
    </row>
    <row r="8" spans="1:35">
      <c r="A8" s="16"/>
      <c r="B8" s="5" t="s">
        <v>4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6"/>
      <c r="S8" s="5" t="s">
        <v>4</v>
      </c>
      <c r="T8" s="17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51"/>
      <c r="AH8" s="51"/>
      <c r="AI8" s="20"/>
    </row>
    <row r="9" spans="1:35" ht="25.5">
      <c r="A9" s="19">
        <v>1</v>
      </c>
      <c r="B9" s="7" t="s">
        <v>39</v>
      </c>
      <c r="C9" s="21" t="s">
        <v>5</v>
      </c>
      <c r="D9" s="22">
        <v>0.94899999999999995</v>
      </c>
      <c r="E9" s="23">
        <v>9</v>
      </c>
      <c r="F9" s="22">
        <v>0.97399999999999998</v>
      </c>
      <c r="G9" s="23">
        <v>0</v>
      </c>
      <c r="H9" s="22">
        <v>0.94899999999999995</v>
      </c>
      <c r="I9" s="23">
        <v>9</v>
      </c>
      <c r="J9" s="39">
        <v>3</v>
      </c>
      <c r="K9" s="23">
        <v>6</v>
      </c>
      <c r="L9" s="22">
        <v>0.94599999999999995</v>
      </c>
      <c r="M9" s="23">
        <v>10</v>
      </c>
      <c r="N9" s="22">
        <v>0</v>
      </c>
      <c r="O9" s="23">
        <v>10</v>
      </c>
      <c r="P9" s="39">
        <v>2</v>
      </c>
      <c r="Q9" s="23">
        <v>4</v>
      </c>
      <c r="R9" s="49">
        <v>1</v>
      </c>
      <c r="S9" s="7" t="s">
        <v>39</v>
      </c>
      <c r="T9" s="21" t="s">
        <v>5</v>
      </c>
      <c r="U9" s="25"/>
      <c r="V9" s="26"/>
      <c r="W9" s="24"/>
      <c r="X9" s="26"/>
      <c r="Y9" s="25"/>
      <c r="Z9" s="26"/>
      <c r="AA9" s="25"/>
      <c r="AB9" s="26"/>
      <c r="AC9" s="25"/>
      <c r="AD9" s="19"/>
      <c r="AE9" s="19"/>
      <c r="AF9" s="19"/>
      <c r="AG9" s="51">
        <f>SUM(E9+G9+I9+M9+O9+K9+Q9)</f>
        <v>48</v>
      </c>
      <c r="AH9" s="51">
        <v>65</v>
      </c>
      <c r="AI9" s="27">
        <f>AG9/AH9*100</f>
        <v>73.846153846153854</v>
      </c>
    </row>
    <row r="10" spans="1:35" ht="25.5">
      <c r="A10" s="19">
        <v>2</v>
      </c>
      <c r="B10" s="7" t="s">
        <v>43</v>
      </c>
      <c r="C10" s="21" t="s">
        <v>6</v>
      </c>
      <c r="D10" s="22">
        <v>0.95099999999999996</v>
      </c>
      <c r="E10" s="23">
        <v>10</v>
      </c>
      <c r="F10" s="22">
        <v>0.99199999999999999</v>
      </c>
      <c r="G10" s="23">
        <v>7</v>
      </c>
      <c r="H10" s="22">
        <v>0.94399999999999995</v>
      </c>
      <c r="I10" s="23">
        <v>9</v>
      </c>
      <c r="J10" s="39">
        <v>1</v>
      </c>
      <c r="K10" s="23">
        <v>10</v>
      </c>
      <c r="L10" s="22">
        <v>0.92500000000000004</v>
      </c>
      <c r="M10" s="23">
        <v>8</v>
      </c>
      <c r="N10" s="22">
        <v>0</v>
      </c>
      <c r="O10" s="23">
        <v>10</v>
      </c>
      <c r="P10" s="39">
        <v>2</v>
      </c>
      <c r="Q10" s="23">
        <v>4</v>
      </c>
      <c r="R10" s="49">
        <v>2</v>
      </c>
      <c r="S10" s="7" t="s">
        <v>43</v>
      </c>
      <c r="T10" s="21" t="s">
        <v>6</v>
      </c>
      <c r="U10" s="19"/>
      <c r="V10" s="26"/>
      <c r="W10" s="24"/>
      <c r="X10" s="26"/>
      <c r="Y10" s="24"/>
      <c r="Z10" s="26"/>
      <c r="AA10" s="24"/>
      <c r="AB10" s="26"/>
      <c r="AC10" s="24"/>
      <c r="AD10" s="19"/>
      <c r="AE10" s="19"/>
      <c r="AF10" s="19"/>
      <c r="AG10" s="51">
        <f>SUM(E10+G10+I10+M10+O10+K10+Q10)</f>
        <v>58</v>
      </c>
      <c r="AH10" s="51">
        <v>65</v>
      </c>
      <c r="AI10" s="27">
        <f t="shared" ref="AI10:AI12" si="0">AG10/AH10*100</f>
        <v>89.230769230769241</v>
      </c>
    </row>
    <row r="11" spans="1:35" ht="25.5">
      <c r="A11" s="19">
        <v>3</v>
      </c>
      <c r="B11" s="7" t="s">
        <v>30</v>
      </c>
      <c r="C11" s="21" t="s">
        <v>5</v>
      </c>
      <c r="D11" s="22">
        <v>0.78700000000000003</v>
      </c>
      <c r="E11" s="39">
        <v>0</v>
      </c>
      <c r="F11" s="22">
        <v>0.999</v>
      </c>
      <c r="G11" s="23">
        <v>10</v>
      </c>
      <c r="H11" s="22">
        <v>0.81299999999999994</v>
      </c>
      <c r="I11" s="23">
        <v>0</v>
      </c>
      <c r="J11" s="39">
        <v>1</v>
      </c>
      <c r="K11" s="23">
        <v>10</v>
      </c>
      <c r="L11" s="22">
        <v>0.80700000000000005</v>
      </c>
      <c r="M11" s="23">
        <v>0</v>
      </c>
      <c r="N11" s="22">
        <v>0</v>
      </c>
      <c r="O11" s="23">
        <v>10</v>
      </c>
      <c r="P11" s="39">
        <v>2</v>
      </c>
      <c r="Q11" s="23">
        <v>4</v>
      </c>
      <c r="R11" s="49">
        <v>3</v>
      </c>
      <c r="S11" s="7" t="s">
        <v>30</v>
      </c>
      <c r="T11" s="21" t="s">
        <v>5</v>
      </c>
      <c r="U11" s="19"/>
      <c r="V11" s="26"/>
      <c r="W11" s="24"/>
      <c r="X11" s="26"/>
      <c r="Y11" s="24"/>
      <c r="Z11" s="26"/>
      <c r="AA11" s="24"/>
      <c r="AB11" s="26"/>
      <c r="AC11" s="24"/>
      <c r="AD11" s="19"/>
      <c r="AE11" s="19"/>
      <c r="AF11" s="19"/>
      <c r="AG11" s="51">
        <f>SUM(E11+G11+I11+M11+O11+K11+Q11)</f>
        <v>34</v>
      </c>
      <c r="AH11" s="51">
        <v>65</v>
      </c>
      <c r="AI11" s="27">
        <f t="shared" si="0"/>
        <v>52.307692307692314</v>
      </c>
    </row>
    <row r="12" spans="1:35" ht="21.75" customHeight="1">
      <c r="A12" s="19">
        <v>4</v>
      </c>
      <c r="B12" s="7" t="s">
        <v>31</v>
      </c>
      <c r="C12" s="21" t="s">
        <v>6</v>
      </c>
      <c r="D12" s="22">
        <v>0.95899999999999996</v>
      </c>
      <c r="E12" s="23">
        <v>10</v>
      </c>
      <c r="F12" s="22">
        <v>0.998</v>
      </c>
      <c r="G12" s="23">
        <v>10</v>
      </c>
      <c r="H12" s="22">
        <v>0.95899999999999996</v>
      </c>
      <c r="I12" s="23">
        <v>10</v>
      </c>
      <c r="J12" s="39">
        <v>6</v>
      </c>
      <c r="K12" s="23">
        <v>6</v>
      </c>
      <c r="L12" s="22">
        <v>0.86599999999999999</v>
      </c>
      <c r="M12" s="23">
        <v>4</v>
      </c>
      <c r="N12" s="22">
        <v>0</v>
      </c>
      <c r="O12" s="23">
        <v>10</v>
      </c>
      <c r="P12" s="39">
        <v>2</v>
      </c>
      <c r="Q12" s="23">
        <v>4</v>
      </c>
      <c r="R12" s="49">
        <v>4</v>
      </c>
      <c r="S12" s="7" t="s">
        <v>31</v>
      </c>
      <c r="T12" s="21" t="s">
        <v>6</v>
      </c>
      <c r="U12" s="19"/>
      <c r="V12" s="26"/>
      <c r="W12" s="24"/>
      <c r="X12" s="26"/>
      <c r="Y12" s="24"/>
      <c r="Z12" s="26"/>
      <c r="AA12" s="24"/>
      <c r="AB12" s="26"/>
      <c r="AC12" s="24"/>
      <c r="AD12" s="19"/>
      <c r="AE12" s="19"/>
      <c r="AF12" s="19"/>
      <c r="AG12" s="51">
        <f>SUM(E12+G12+I12+M12+O12+K12+Q12)</f>
        <v>54</v>
      </c>
      <c r="AH12" s="51">
        <v>65</v>
      </c>
      <c r="AI12" s="27">
        <f t="shared" si="0"/>
        <v>83.07692307692308</v>
      </c>
    </row>
    <row r="13" spans="1:35">
      <c r="A13" s="19"/>
      <c r="B13" s="7"/>
      <c r="C13" s="21"/>
      <c r="D13" s="22"/>
      <c r="E13" s="23"/>
      <c r="F13" s="22"/>
      <c r="G13" s="23"/>
      <c r="H13" s="22"/>
      <c r="I13" s="23"/>
      <c r="J13" s="22"/>
      <c r="K13" s="23"/>
      <c r="L13" s="23"/>
      <c r="M13" s="23"/>
      <c r="N13" s="22"/>
      <c r="O13" s="23"/>
      <c r="P13" s="22"/>
      <c r="Q13" s="23"/>
      <c r="R13" s="49"/>
      <c r="S13" s="7"/>
      <c r="T13" s="21"/>
      <c r="U13" s="19"/>
      <c r="V13" s="26"/>
      <c r="W13" s="24"/>
      <c r="X13" s="26"/>
      <c r="Y13" s="24"/>
      <c r="Z13" s="26"/>
      <c r="AA13" s="24"/>
      <c r="AB13" s="26"/>
      <c r="AC13" s="24"/>
      <c r="AD13" s="19"/>
      <c r="AE13" s="19"/>
      <c r="AF13" s="19"/>
      <c r="AG13" s="51"/>
      <c r="AH13" s="51"/>
      <c r="AI13" s="27"/>
    </row>
    <row r="14" spans="1:35" s="3" customFormat="1">
      <c r="A14" s="28"/>
      <c r="B14" s="29" t="s">
        <v>19</v>
      </c>
      <c r="C14" s="30"/>
      <c r="D14" s="35">
        <f>AVERAGE(D9:D13)*100</f>
        <v>91.149999999999991</v>
      </c>
      <c r="E14" s="30">
        <f>SUM(E9:E13)</f>
        <v>29</v>
      </c>
      <c r="F14" s="35">
        <f>AVERAGE(F9:F13)*100</f>
        <v>99.075000000000003</v>
      </c>
      <c r="G14" s="30">
        <f>SUM(G9:G13)</f>
        <v>27</v>
      </c>
      <c r="H14" s="35">
        <f>AVERAGE(H9:H13)*100</f>
        <v>91.624999999999986</v>
      </c>
      <c r="I14" s="30">
        <f>SUM(I9:I13)</f>
        <v>28</v>
      </c>
      <c r="J14" s="35">
        <f>AVERAGE(J9:J13)</f>
        <v>2.75</v>
      </c>
      <c r="K14" s="30">
        <f>SUM(K9:K13)</f>
        <v>32</v>
      </c>
      <c r="L14" s="35">
        <f>AVERAGE(L9:L13)*100</f>
        <v>88.6</v>
      </c>
      <c r="M14" s="30">
        <f>SUM(M9:M13)</f>
        <v>22</v>
      </c>
      <c r="N14" s="30" t="s">
        <v>18</v>
      </c>
      <c r="O14" s="30">
        <f>SUM(O9:O13)</f>
        <v>40</v>
      </c>
      <c r="P14" s="35">
        <f>AVERAGE(P9:P13)</f>
        <v>2</v>
      </c>
      <c r="Q14" s="30">
        <f>SUM(Q9:Q13)</f>
        <v>16</v>
      </c>
      <c r="R14" s="28"/>
      <c r="S14" s="29" t="s">
        <v>19</v>
      </c>
      <c r="T14" s="30"/>
      <c r="U14" s="28"/>
      <c r="V14" s="32"/>
      <c r="W14" s="31"/>
      <c r="X14" s="32"/>
      <c r="Y14" s="31"/>
      <c r="Z14" s="32"/>
      <c r="AA14" s="31"/>
      <c r="AB14" s="32"/>
      <c r="AC14" s="31"/>
      <c r="AD14" s="28"/>
      <c r="AE14" s="28"/>
      <c r="AF14" s="28"/>
      <c r="AG14" s="28">
        <f>SUM(AG9:AG13)</f>
        <v>194</v>
      </c>
      <c r="AH14" s="28">
        <f>SUM(AH9:AH13)</f>
        <v>260</v>
      </c>
      <c r="AI14" s="35">
        <f>SUM(AI9:AI13)</f>
        <v>298.46153846153851</v>
      </c>
    </row>
    <row r="15" spans="1:35">
      <c r="A15" s="16"/>
      <c r="B15" s="5" t="s">
        <v>7</v>
      </c>
      <c r="C15" s="17"/>
      <c r="D15" s="33"/>
      <c r="E15" s="16"/>
      <c r="F15" s="33"/>
      <c r="G15" s="16"/>
      <c r="H15" s="33"/>
      <c r="I15" s="16"/>
      <c r="J15" s="33"/>
      <c r="K15" s="16"/>
      <c r="L15" s="16"/>
      <c r="M15" s="16"/>
      <c r="N15" s="33"/>
      <c r="O15" s="16"/>
      <c r="P15" s="33"/>
      <c r="Q15" s="16"/>
      <c r="R15" s="16"/>
      <c r="S15" s="5" t="s">
        <v>7</v>
      </c>
      <c r="T15" s="17"/>
      <c r="U15" s="16"/>
      <c r="V15" s="34"/>
      <c r="W15" s="33"/>
      <c r="X15" s="34"/>
      <c r="Y15" s="33"/>
      <c r="Z15" s="34"/>
      <c r="AA15" s="33"/>
      <c r="AB15" s="34"/>
      <c r="AC15" s="33"/>
      <c r="AD15" s="16"/>
      <c r="AE15" s="16"/>
      <c r="AF15" s="16"/>
      <c r="AG15" s="51"/>
      <c r="AH15" s="51"/>
      <c r="AI15" s="51"/>
    </row>
    <row r="16" spans="1:35" ht="27" customHeight="1">
      <c r="A16" s="19">
        <v>1</v>
      </c>
      <c r="B16" s="7" t="s">
        <v>37</v>
      </c>
      <c r="C16" s="21" t="s">
        <v>6</v>
      </c>
      <c r="D16" s="24"/>
      <c r="E16" s="19"/>
      <c r="F16" s="24"/>
      <c r="G16" s="19"/>
      <c r="H16" s="24"/>
      <c r="I16" s="19"/>
      <c r="J16" s="24"/>
      <c r="K16" s="19"/>
      <c r="L16" s="45"/>
      <c r="M16" s="45"/>
      <c r="N16" s="24"/>
      <c r="O16" s="19"/>
      <c r="P16" s="24"/>
      <c r="Q16" s="47"/>
      <c r="R16" s="49">
        <v>1</v>
      </c>
      <c r="S16" s="7" t="s">
        <v>37</v>
      </c>
      <c r="T16" s="21" t="s">
        <v>6</v>
      </c>
      <c r="U16" s="24">
        <v>0.96799999999999997</v>
      </c>
      <c r="V16" s="26">
        <v>10</v>
      </c>
      <c r="W16" s="24">
        <v>0.629</v>
      </c>
      <c r="X16" s="26">
        <v>0</v>
      </c>
      <c r="Y16" s="22">
        <v>0.746</v>
      </c>
      <c r="Z16" s="26">
        <v>5</v>
      </c>
      <c r="AA16" s="27">
        <v>0</v>
      </c>
      <c r="AB16" s="26">
        <v>10</v>
      </c>
      <c r="AC16" s="27">
        <v>0</v>
      </c>
      <c r="AD16" s="42">
        <v>5</v>
      </c>
      <c r="AE16" s="27">
        <v>2</v>
      </c>
      <c r="AF16" s="27">
        <v>4</v>
      </c>
      <c r="AG16" s="51">
        <f t="shared" ref="AG16:AG20" si="1">E16+G16+I16+K16+M16+O16+V16+X16+Z16+AB16+AD16+AF16</f>
        <v>34</v>
      </c>
      <c r="AH16" s="51">
        <v>50</v>
      </c>
      <c r="AI16" s="27">
        <f t="shared" ref="AI16:AI20" si="2">AG16/AH16*100</f>
        <v>68</v>
      </c>
    </row>
    <row r="17" spans="1:35" ht="25.5">
      <c r="A17" s="19">
        <v>2</v>
      </c>
      <c r="B17" s="7" t="s">
        <v>38</v>
      </c>
      <c r="C17" s="21" t="s">
        <v>6</v>
      </c>
      <c r="D17" s="24"/>
      <c r="E17" s="19"/>
      <c r="F17" s="24"/>
      <c r="G17" s="19"/>
      <c r="H17" s="24"/>
      <c r="I17" s="19"/>
      <c r="J17" s="24"/>
      <c r="K17" s="19"/>
      <c r="L17" s="45"/>
      <c r="M17" s="45"/>
      <c r="N17" s="24"/>
      <c r="O17" s="19"/>
      <c r="P17" s="24"/>
      <c r="Q17" s="47"/>
      <c r="R17" s="49">
        <v>2</v>
      </c>
      <c r="S17" s="7" t="s">
        <v>38</v>
      </c>
      <c r="T17" s="21" t="s">
        <v>6</v>
      </c>
      <c r="U17" s="24">
        <v>0.999</v>
      </c>
      <c r="V17" s="26">
        <v>10</v>
      </c>
      <c r="W17" s="24">
        <v>0.90600000000000003</v>
      </c>
      <c r="X17" s="26">
        <v>6</v>
      </c>
      <c r="Y17" s="22">
        <v>1</v>
      </c>
      <c r="Z17" s="26">
        <v>10</v>
      </c>
      <c r="AA17" s="27">
        <v>0</v>
      </c>
      <c r="AB17" s="26">
        <v>10</v>
      </c>
      <c r="AC17" s="27">
        <v>0</v>
      </c>
      <c r="AD17" s="42">
        <v>5</v>
      </c>
      <c r="AE17" s="27">
        <v>1</v>
      </c>
      <c r="AF17" s="27">
        <v>5</v>
      </c>
      <c r="AG17" s="51">
        <f t="shared" si="1"/>
        <v>46</v>
      </c>
      <c r="AH17" s="51">
        <v>50</v>
      </c>
      <c r="AI17" s="27">
        <f t="shared" si="2"/>
        <v>92</v>
      </c>
    </row>
    <row r="18" spans="1:35" ht="25.5">
      <c r="A18" s="19">
        <v>3</v>
      </c>
      <c r="B18" s="7" t="s">
        <v>39</v>
      </c>
      <c r="C18" s="21" t="s">
        <v>5</v>
      </c>
      <c r="D18" s="24"/>
      <c r="E18" s="19"/>
      <c r="F18" s="24"/>
      <c r="G18" s="19"/>
      <c r="H18" s="24"/>
      <c r="I18" s="19"/>
      <c r="J18" s="24"/>
      <c r="K18" s="19"/>
      <c r="L18" s="45"/>
      <c r="M18" s="45"/>
      <c r="N18" s="24"/>
      <c r="O18" s="19"/>
      <c r="P18" s="24"/>
      <c r="Q18" s="47"/>
      <c r="R18" s="49">
        <v>3</v>
      </c>
      <c r="S18" s="7" t="s">
        <v>39</v>
      </c>
      <c r="T18" s="21" t="s">
        <v>5</v>
      </c>
      <c r="U18" s="24">
        <v>0.96199999999999997</v>
      </c>
      <c r="V18" s="26">
        <v>10</v>
      </c>
      <c r="W18" s="24">
        <v>0.82499999999999996</v>
      </c>
      <c r="X18" s="26">
        <v>3</v>
      </c>
      <c r="Y18" s="24">
        <v>0.86199999999999999</v>
      </c>
      <c r="Z18" s="43">
        <v>7</v>
      </c>
      <c r="AA18" s="27">
        <v>0</v>
      </c>
      <c r="AB18" s="26">
        <v>10</v>
      </c>
      <c r="AC18" s="27">
        <v>0</v>
      </c>
      <c r="AD18" s="42">
        <v>5</v>
      </c>
      <c r="AE18" s="27">
        <v>1</v>
      </c>
      <c r="AF18" s="27">
        <v>5</v>
      </c>
      <c r="AG18" s="51">
        <f>E18+G18+I18+K18+M18+O18+V18+X18+Z18+AB18+AD18+AF18</f>
        <v>40</v>
      </c>
      <c r="AH18" s="51">
        <v>50</v>
      </c>
      <c r="AI18" s="27">
        <f t="shared" si="2"/>
        <v>80</v>
      </c>
    </row>
    <row r="19" spans="1:35" ht="19.5" customHeight="1">
      <c r="A19" s="19">
        <v>4</v>
      </c>
      <c r="B19" s="7" t="s">
        <v>8</v>
      </c>
      <c r="C19" s="21" t="s">
        <v>6</v>
      </c>
      <c r="D19" s="24"/>
      <c r="E19" s="19"/>
      <c r="F19" s="24"/>
      <c r="G19" s="19"/>
      <c r="H19" s="24"/>
      <c r="I19" s="19"/>
      <c r="J19" s="24"/>
      <c r="K19" s="19"/>
      <c r="L19" s="45"/>
      <c r="M19" s="45"/>
      <c r="N19" s="24"/>
      <c r="O19" s="19"/>
      <c r="P19" s="24"/>
      <c r="Q19" s="47"/>
      <c r="R19" s="49">
        <v>4</v>
      </c>
      <c r="S19" s="7" t="s">
        <v>8</v>
      </c>
      <c r="T19" s="21" t="s">
        <v>6</v>
      </c>
      <c r="U19" s="24">
        <v>0.98599999999999999</v>
      </c>
      <c r="V19" s="26">
        <v>10</v>
      </c>
      <c r="W19" s="24">
        <v>0.77</v>
      </c>
      <c r="X19" s="26">
        <v>3</v>
      </c>
      <c r="Y19" s="22">
        <v>0.90200000000000002</v>
      </c>
      <c r="Z19" s="26">
        <v>8</v>
      </c>
      <c r="AA19" s="27">
        <v>0</v>
      </c>
      <c r="AB19" s="26">
        <v>10</v>
      </c>
      <c r="AC19" s="21" t="s">
        <v>45</v>
      </c>
      <c r="AD19" s="42"/>
      <c r="AE19" s="27">
        <v>1</v>
      </c>
      <c r="AF19" s="27">
        <v>5</v>
      </c>
      <c r="AG19" s="51">
        <f t="shared" si="1"/>
        <v>36</v>
      </c>
      <c r="AH19" s="51">
        <v>45</v>
      </c>
      <c r="AI19" s="27">
        <f t="shared" si="2"/>
        <v>80</v>
      </c>
    </row>
    <row r="20" spans="1:35" ht="19.5" customHeight="1">
      <c r="A20" s="19">
        <v>5</v>
      </c>
      <c r="B20" s="7" t="s">
        <v>9</v>
      </c>
      <c r="C20" s="21" t="s">
        <v>6</v>
      </c>
      <c r="D20" s="24"/>
      <c r="E20" s="19"/>
      <c r="F20" s="24"/>
      <c r="G20" s="19"/>
      <c r="H20" s="24"/>
      <c r="I20" s="19"/>
      <c r="J20" s="24"/>
      <c r="K20" s="19"/>
      <c r="L20" s="45"/>
      <c r="M20" s="45"/>
      <c r="N20" s="24"/>
      <c r="O20" s="19"/>
      <c r="P20" s="24"/>
      <c r="Q20" s="47"/>
      <c r="R20" s="49">
        <v>5</v>
      </c>
      <c r="S20" s="7" t="s">
        <v>9</v>
      </c>
      <c r="T20" s="21" t="s">
        <v>6</v>
      </c>
      <c r="U20" s="24">
        <v>0.95899999999999996</v>
      </c>
      <c r="V20" s="26">
        <v>10</v>
      </c>
      <c r="W20" s="24">
        <v>0.75600000000000001</v>
      </c>
      <c r="X20" s="26">
        <v>3</v>
      </c>
      <c r="Y20" s="24">
        <v>0.47699999999999998</v>
      </c>
      <c r="Z20" s="26">
        <v>0</v>
      </c>
      <c r="AA20" s="27">
        <v>0</v>
      </c>
      <c r="AB20" s="26">
        <v>10</v>
      </c>
      <c r="AC20" s="21" t="s">
        <v>45</v>
      </c>
      <c r="AD20" s="42"/>
      <c r="AE20" s="27">
        <v>1</v>
      </c>
      <c r="AF20" s="27">
        <v>5</v>
      </c>
      <c r="AG20" s="51">
        <f t="shared" si="1"/>
        <v>28</v>
      </c>
      <c r="AH20" s="51">
        <v>45</v>
      </c>
      <c r="AI20" s="27">
        <f t="shared" si="2"/>
        <v>62.222222222222221</v>
      </c>
    </row>
    <row r="21" spans="1:35" s="3" customFormat="1">
      <c r="A21" s="28"/>
      <c r="B21" s="29" t="s">
        <v>20</v>
      </c>
      <c r="C21" s="30"/>
      <c r="D21" s="31"/>
      <c r="E21" s="28"/>
      <c r="F21" s="31"/>
      <c r="G21" s="28"/>
      <c r="H21" s="31"/>
      <c r="I21" s="28"/>
      <c r="J21" s="31"/>
      <c r="K21" s="28"/>
      <c r="L21" s="28"/>
      <c r="M21" s="28"/>
      <c r="N21" s="31"/>
      <c r="O21" s="28"/>
      <c r="P21" s="31"/>
      <c r="Q21" s="28"/>
      <c r="R21" s="28"/>
      <c r="S21" s="29" t="s">
        <v>20</v>
      </c>
      <c r="T21" s="30"/>
      <c r="U21" s="41">
        <f>(U16+U17+U19+U20+U18)/5</f>
        <v>0.97480000000000011</v>
      </c>
      <c r="V21" s="32">
        <f>SUM(V16:V20)</f>
        <v>50</v>
      </c>
      <c r="W21" s="41">
        <f>(W16+W17+W19+W20+W18)/5</f>
        <v>0.7772</v>
      </c>
      <c r="X21" s="32">
        <f>SUM(X16:X20)</f>
        <v>15</v>
      </c>
      <c r="Y21" s="41">
        <f>(Y16+Y17+Y19+Y20+Y18)/5</f>
        <v>0.7974</v>
      </c>
      <c r="Z21" s="32">
        <f>SUM(Z16:Z20)</f>
        <v>30</v>
      </c>
      <c r="AA21" s="35">
        <f>SUM(AA16:AA20)/5</f>
        <v>0</v>
      </c>
      <c r="AB21" s="32">
        <f>SUM(AB16:AB20)</f>
        <v>50</v>
      </c>
      <c r="AC21" s="35">
        <f>SUM(AC16:AC20)/5</f>
        <v>0</v>
      </c>
      <c r="AD21" s="28">
        <f>SUM(AD16:AD20)</f>
        <v>15</v>
      </c>
      <c r="AE21" s="41"/>
      <c r="AF21" s="28">
        <f>SUM(AF16:AF20)</f>
        <v>24</v>
      </c>
      <c r="AG21" s="28">
        <f>SUM(AG16:AG20)</f>
        <v>184</v>
      </c>
      <c r="AH21" s="28">
        <f>SUM(AH16:AH20)</f>
        <v>240</v>
      </c>
      <c r="AI21" s="35">
        <f>SUM(AI16:AI20)</f>
        <v>382.22222222222223</v>
      </c>
    </row>
    <row r="22" spans="1:35" s="3" customFormat="1">
      <c r="A22" s="28"/>
      <c r="B22" s="29" t="s">
        <v>21</v>
      </c>
      <c r="C22" s="30"/>
      <c r="D22" s="31"/>
      <c r="E22" s="28"/>
      <c r="F22" s="31"/>
      <c r="G22" s="28"/>
      <c r="H22" s="31"/>
      <c r="I22" s="28"/>
      <c r="J22" s="31"/>
      <c r="K22" s="28"/>
      <c r="L22" s="28"/>
      <c r="M22" s="28"/>
      <c r="N22" s="31"/>
      <c r="O22" s="28"/>
      <c r="P22" s="31"/>
      <c r="Q22" s="28"/>
      <c r="R22" s="28"/>
      <c r="S22" s="29" t="s">
        <v>21</v>
      </c>
      <c r="T22" s="30"/>
      <c r="U22" s="28"/>
      <c r="V22" s="32"/>
      <c r="W22" s="31"/>
      <c r="X22" s="32"/>
      <c r="Y22" s="31"/>
      <c r="Z22" s="32"/>
      <c r="AA22" s="35"/>
      <c r="AB22" s="32"/>
      <c r="AC22" s="35"/>
      <c r="AD22" s="28"/>
      <c r="AE22" s="31"/>
      <c r="AF22" s="28"/>
      <c r="AG22" s="28"/>
      <c r="AH22" s="28"/>
      <c r="AI22" s="36"/>
    </row>
    <row r="23" spans="1:35" s="4" customFormat="1" ht="26.25" customHeight="1">
      <c r="A23" s="55" t="s">
        <v>10</v>
      </c>
      <c r="B23" s="56"/>
      <c r="C23" s="37"/>
      <c r="D23" s="40"/>
      <c r="E23" s="35"/>
      <c r="F23" s="40"/>
      <c r="G23" s="35"/>
      <c r="H23" s="40"/>
      <c r="I23" s="35"/>
      <c r="J23" s="40"/>
      <c r="K23" s="35"/>
      <c r="L23" s="35"/>
      <c r="M23" s="35"/>
      <c r="N23" s="30"/>
      <c r="O23" s="35"/>
      <c r="P23" s="30"/>
      <c r="Q23" s="35"/>
      <c r="R23" s="55" t="s">
        <v>10</v>
      </c>
      <c r="S23" s="56"/>
      <c r="T23" s="37"/>
      <c r="U23" s="40"/>
      <c r="V23" s="35"/>
      <c r="W23" s="40"/>
      <c r="X23" s="35"/>
      <c r="Y23" s="40"/>
      <c r="Z23" s="35"/>
      <c r="AA23" s="30"/>
      <c r="AB23" s="35"/>
      <c r="AC23" s="30"/>
      <c r="AD23" s="35"/>
      <c r="AE23" s="40"/>
      <c r="AF23" s="35"/>
      <c r="AG23" s="35">
        <f>(AG14+AG21)/9</f>
        <v>42</v>
      </c>
      <c r="AH23" s="35"/>
      <c r="AI23" s="38"/>
    </row>
    <row r="24" spans="1:35">
      <c r="A24" s="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  <c r="AH24" s="9"/>
      <c r="AI24" s="9"/>
    </row>
  </sheetData>
  <mergeCells count="30">
    <mergeCell ref="AG5:AI6"/>
    <mergeCell ref="B1:AI2"/>
    <mergeCell ref="D3:F3"/>
    <mergeCell ref="D6:E6"/>
    <mergeCell ref="F6:G6"/>
    <mergeCell ref="N6:O6"/>
    <mergeCell ref="U6:V6"/>
    <mergeCell ref="W6:X6"/>
    <mergeCell ref="Y6:Z6"/>
    <mergeCell ref="AA6:AB6"/>
    <mergeCell ref="G3:I3"/>
    <mergeCell ref="B5:B7"/>
    <mergeCell ref="C5:C7"/>
    <mergeCell ref="AC6:AD6"/>
    <mergeCell ref="H6:I6"/>
    <mergeCell ref="J6:K6"/>
    <mergeCell ref="AE6:AF6"/>
    <mergeCell ref="A23:B23"/>
    <mergeCell ref="A5:A7"/>
    <mergeCell ref="U5:V5"/>
    <mergeCell ref="W5:AB5"/>
    <mergeCell ref="AC5:AD5"/>
    <mergeCell ref="AE5:AF5"/>
    <mergeCell ref="L6:M6"/>
    <mergeCell ref="P6:Q6"/>
    <mergeCell ref="D5:Q5"/>
    <mergeCell ref="R5:R7"/>
    <mergeCell ref="S5:S7"/>
    <mergeCell ref="T5:T7"/>
    <mergeCell ref="R23:S23"/>
  </mergeCells>
  <pageMargins left="0.59055118110236227" right="0.19685039370078741" top="0.43307086614173229" bottom="0.19685039370078741" header="0.70866141732283472" footer="0.51181102362204722"/>
  <pageSetup paperSize="9" scale="63" orientation="landscape" r:id="rId1"/>
  <rowBreaks count="1" manualBreakCount="1">
    <brk id="23" max="16383" man="1"/>
  </rowBreaks>
  <colBreaks count="1" manualBreakCount="1">
    <brk id="1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Generalova</dc:creator>
  <cp:lastModifiedBy>genya</cp:lastModifiedBy>
  <cp:lastPrinted>2017-11-08T12:15:33Z</cp:lastPrinted>
  <dcterms:created xsi:type="dcterms:W3CDTF">2012-05-02T11:26:47Z</dcterms:created>
  <dcterms:modified xsi:type="dcterms:W3CDTF">2017-11-08T13:45:40Z</dcterms:modified>
</cp:coreProperties>
</file>