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670" windowWidth="14940" windowHeight="6750" activeTab="0"/>
  </bookViews>
  <sheets>
    <sheet name="реестр источников доходов " sheetId="1" r:id="rId1"/>
  </sheets>
  <definedNames>
    <definedName name="APPT" localSheetId="0">'реестр источников доходов '!$C$13</definedName>
    <definedName name="FIO" localSheetId="0">'реестр источников доходов '!$I$13</definedName>
    <definedName name="LAST_CELL" localSheetId="0">'реестр источников доходов '!$M$220</definedName>
    <definedName name="SIGN" localSheetId="0">'реестр источников доходов '!$C$13:$K$13</definedName>
  </definedNames>
  <calcPr fullCalcOnLoad="1"/>
</workbook>
</file>

<file path=xl/sharedStrings.xml><?xml version="1.0" encoding="utf-8"?>
<sst xmlns="http://schemas.openxmlformats.org/spreadsheetml/2006/main" count="601" uniqueCount="415">
  <si>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</si>
  <si>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</si>
  <si>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</si>
  <si>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227_1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</si>
  <si>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</si>
  <si>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</si>
  <si>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</si>
  <si>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</si>
  <si>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</si>
  <si>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</si>
  <si>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</si>
  <si>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округов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</si>
  <si>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</si>
  <si>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</si>
  <si>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рекламные конструкции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</si>
  <si>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нестационарного специализированного торгового объекта</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</si>
  <si>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</si>
  <si>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</si>
  <si>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</si>
  <si>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Прочие доходы от компенсации затрат бюджетов городских округов</t>
  </si>
  <si>
    <t>Прочие доходы от компенсации затрат бюджетов городских округов (возмещение ком. услуг ТУ1)</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</si>
  <si>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</si>
  <si>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</si>
  <si>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Прочие субсидии бюджетам городских округов</t>
  </si>
  <si>
    <t>Субвенции бюджетам городских округов на выполнение передаваемых полномочий субъектов Российской Федерации</t>
  </si>
  <si>
    <t>Субвенция на 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t>
  </si>
  <si>
    <t>Субвенция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областного бюджета</t>
  </si>
  <si>
    <t>Субвенция на оказание несвязанной поддержки сельскохозяйственным товаропроизводителям в области растениеводства за счет средств федерального бюджета</t>
  </si>
  <si>
    <t>Субвенция на оказание несвязанной поддержки сельскохозяйственным товаропроизводителям в области растениеводства за счет средств областного бюджета</t>
  </si>
  <si>
    <t>Наименование группы источников доходов бюджетов/ наименование источника доходов бюджета</t>
  </si>
  <si>
    <t>Классификация доходов бюджета</t>
  </si>
  <si>
    <t>код</t>
  </si>
  <si>
    <t>наименование</t>
  </si>
  <si>
    <t>Код строки</t>
  </si>
  <si>
    <t>Прогноз доходов бюджета</t>
  </si>
  <si>
    <t>Налоговые и неналоговые доходы</t>
  </si>
  <si>
    <t>Налоги на прибыль, доходы</t>
  </si>
  <si>
    <t>Налог на доходы физических лиц</t>
  </si>
  <si>
    <t>3</t>
  </si>
  <si>
    <t>8</t>
  </si>
  <si>
    <t>Акцизы по подакцизным товарам (продукции), производимым на территории Российской Федерации</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</si>
  <si>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</si>
  <si>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</si>
  <si>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</si>
  <si>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</si>
  <si>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</si>
  <si>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НАЛОГИ НА ИМУЩЕСТВО</t>
  </si>
  <si>
    <t>Налог на имущество физических лиц</t>
  </si>
  <si>
    <t xml:space="preserve">Налог на имущество физических лиц, взимаемый по  ставкам, применяемым к объектам налогообложения, расположенным в границах городских </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</si>
  <si>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</si>
  <si>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</si>
  <si>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</si>
  <si>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</si>
  <si>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</si>
  <si>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</si>
  <si>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</si>
  <si>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государственную регистрацию, а также за совершение прочих юридически значимых действий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</si>
  <si>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</si>
  <si>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</si>
  <si>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Доходы, получаемые в виде арендной платы за земли после разграничения государственной собственности на землю, а также средства от продажи </t>
  </si>
  <si>
    <t>182 1 01 02000 01 0000 110</t>
  </si>
  <si>
    <t xml:space="preserve"> Управление Федеральной налоговой службы по Нижегородской области  </t>
  </si>
  <si>
    <t xml:space="preserve"> Управление Федерального казначейства по Нижегородской области  </t>
  </si>
  <si>
    <t>100 1 03 02000 01 0000 110</t>
  </si>
  <si>
    <t>182 1 05 02000 02 0000 110</t>
  </si>
  <si>
    <t xml:space="preserve">Управление Федеральной налоговой службы по Нижегородской области  </t>
  </si>
  <si>
    <t>182 1 05 04010 02 0000 110</t>
  </si>
  <si>
    <t>182 1 06 01020 04 0000 110</t>
  </si>
  <si>
    <t>182 1 06 06000 00 0000 110</t>
  </si>
  <si>
    <t>182 1 06 06030 00 0000 110</t>
  </si>
  <si>
    <t xml:space="preserve"> 182 1 06 06032 04 0000 110</t>
  </si>
  <si>
    <t>182 1 08 03000 01 0000 110</t>
  </si>
  <si>
    <t>182 1 08 03010 01 0000 110</t>
  </si>
  <si>
    <t>487 1 11 05010 00 0000 120</t>
  </si>
  <si>
    <t xml:space="preserve"> 182 1 06 06040 00 0000 110</t>
  </si>
  <si>
    <t>182 1 06 06042 04 0000 110</t>
  </si>
  <si>
    <t>182 1 05 03000 01 0000 110</t>
  </si>
  <si>
    <t>182 1 05 04000 02 0000 110</t>
  </si>
  <si>
    <t>182 1 06 01000 00 0000 110</t>
  </si>
  <si>
    <t>администрации городского округа город Кулебаки Нижегородской области</t>
  </si>
  <si>
    <t>487 1.11.09044.04.0000.120</t>
  </si>
  <si>
    <t>487 1.11.09044.04.0222.120</t>
  </si>
  <si>
    <t>487 1.11.09044.04.0333.120</t>
  </si>
  <si>
    <t>Главное управление МВД России по Нижегородской области</t>
  </si>
  <si>
    <t>000 1 16 00000 00 0000 000</t>
  </si>
  <si>
    <t>000 1 11 05020 00 0000 120</t>
  </si>
  <si>
    <t>000 1 00 00000 00 0000 000</t>
  </si>
  <si>
    <t>000 1 01 00000 00 0000 000</t>
  </si>
  <si>
    <t>Доходы от сдачи в аренду имущества, составляющего государственную (муниципальную) казну (за исключением земельных участков)</t>
  </si>
  <si>
    <t>000 1 11 05070 00 0000 120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</si>
  <si>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</si>
  <si>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</si>
  <si>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</si>
  <si>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</si>
  <si>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</si>
  <si>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000 1 12 00000 00 0000 000</t>
  </si>
  <si>
    <t>Плата за негативное воздействие на окружающую среду</t>
  </si>
  <si>
    <t>000 1 12 01000 01 0000 120</t>
  </si>
  <si>
    <t>000 1 13 00000 00 0000 000</t>
  </si>
  <si>
    <t xml:space="preserve">Прочие доходы от компенсации затрат государства </t>
  </si>
  <si>
    <t>000 1 13 02990 00 0000 130</t>
  </si>
  <si>
    <t>Доходы от компенсации затрат государства</t>
  </si>
  <si>
    <t>000 1 13 02000 00 0000 130</t>
  </si>
  <si>
    <t>487 1.13.02994.04.0000.130</t>
  </si>
  <si>
    <t>487 1.13.02994.04.0111.130</t>
  </si>
  <si>
    <t>000 1 14 00000 00 0000 000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</si>
  <si>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</si>
  <si>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</si>
  <si>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</si>
  <si>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000 1 14 02040 04 0000 410</t>
  </si>
  <si>
    <t>Доходы от продажи земельных участков, находящихся в государственной и муниципальной собственности</t>
  </si>
  <si>
    <t>000 1 14 06000 00 0000 430</t>
  </si>
  <si>
    <t xml:space="preserve"> 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</si>
  <si>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</si>
  <si>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</si>
  <si>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</si>
  <si>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000 2 00 00000 00 0000 000</t>
  </si>
  <si>
    <t>000 2 02 00000 00 0000 000</t>
  </si>
  <si>
    <t>Дотации бюджетам бюджетной системы Российской Федерации</t>
  </si>
  <si>
    <t>Дотации на выравнивание бюджетной обеспеченности</t>
  </si>
  <si>
    <t>000 2 02 15001 00 0000 151</t>
  </si>
  <si>
    <t>Дотации бюджетам на поддержку мер по обеспечению сбалансированности бюджетов</t>
  </si>
  <si>
    <t>000 2 02 15002 00 0000 151</t>
  </si>
  <si>
    <t>финансовое управление администрации городского округа город Кулебаки Нижегородской области</t>
  </si>
  <si>
    <t>Субсидии бюджетам бюджетной системы Российской Федерации (межбюджетные субсидии)</t>
  </si>
  <si>
    <t>487 1 11 05012 04 0000 120</t>
  </si>
  <si>
    <t>000 2.02.30024.04.0000.151</t>
  </si>
  <si>
    <t>487 2.02.35082.04.0110.151</t>
  </si>
  <si>
    <t>487 2.02.35082.04.0220.151</t>
  </si>
  <si>
    <t>487 2.02.35541.04.0110.151</t>
  </si>
  <si>
    <t>487 2.02.35541.04.0220.151</t>
  </si>
  <si>
    <t>уроавление образования администрации городского округа город Кулебаки Нижегородской области</t>
  </si>
  <si>
    <t>Субвенции бюджетам бюджетной системы Российской Федерации</t>
  </si>
  <si>
    <t>Иные межбюджетные трансферты</t>
  </si>
  <si>
    <t>000 2 19 00000 00 0000 000</t>
  </si>
  <si>
    <t>000 1 11 00000 00 0000 000</t>
  </si>
  <si>
    <t>000 1 08 00000 00 0000 000</t>
  </si>
  <si>
    <t>000 1 05 00000 00 0000 000</t>
  </si>
  <si>
    <t>Ю.А.Щукина</t>
  </si>
  <si>
    <t>Начальник финансового управления</t>
  </si>
  <si>
    <t>№ реестровой записи</t>
  </si>
  <si>
    <t>Доходы бюджета, всего</t>
  </si>
  <si>
    <t>Налоговые доходы</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</si>
  <si>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</si>
  <si>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</si>
  <si>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</si>
  <si>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</si>
  <si>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</si>
  <si>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</si>
  <si>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</si>
  <si>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</si>
  <si>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</si>
  <si>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</si>
  <si>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</si>
  <si>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Возврат остатков субсидий, субвенций и иных межбюджетных трансфертов, имеющих целевое назначение прошлых лет</t>
  </si>
  <si>
    <t>администрация городского округа город Кулебаки Нижегородской области</t>
  </si>
  <si>
    <t>управление образования администрации городского округа город Кулебаки Нижегородской области</t>
  </si>
  <si>
    <t>упраавление образования администрации городского округа город Кулебаки Нижегородской области</t>
  </si>
  <si>
    <t>487 1 08 07150 01 0000 110</t>
  </si>
  <si>
    <t>Государственная пошлина за выдачу разрешения на установку рекламной конструкции</t>
  </si>
  <si>
    <t>Платежи от государственных и муниципальных унитарных предприятий</t>
  </si>
  <si>
    <t>487 1 13 02994 04 0000 130</t>
  </si>
  <si>
    <t>487 1 11 05024 04 0000 120</t>
  </si>
  <si>
    <t>487 1 11 05070 04 0000 120</t>
  </si>
  <si>
    <t>487 1 11 05074 04 0000 120</t>
  </si>
  <si>
    <t>487 1 11 07000 04 0000 120</t>
  </si>
  <si>
    <t>487 1 11 07014 04 0000 120</t>
  </si>
  <si>
    <t>182 1 05 02010 02 0000 110</t>
  </si>
  <si>
    <t>182 1 05 02020 02 0000 110</t>
  </si>
  <si>
    <t>182 1 05 03010 01 0000 110</t>
  </si>
  <si>
    <t>487 1 14 06012 04 0000 430</t>
  </si>
  <si>
    <t>487 1 14 06024 04 0000 430</t>
  </si>
  <si>
    <t>Субсидии бюджетам городских округов на софинансирование капитальных вложений в объекты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</si>
  <si>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</si>
  <si>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487 1.14.13040.04.0000.410</t>
  </si>
  <si>
    <t>487 2.02.20077.04.0220.150</t>
  </si>
  <si>
    <t>487 2.02.25555.04.0110.150</t>
  </si>
  <si>
    <t>000 2 02 29999 00 0000 150</t>
  </si>
  <si>
    <t>000 2 02 30000 00 0000 150</t>
  </si>
  <si>
    <t>000 2 02 10000 00 0000 150</t>
  </si>
  <si>
    <t>000 2 02 20000 00 0000 150</t>
  </si>
  <si>
    <t>000 2 02 40000 00 0000 150</t>
  </si>
  <si>
    <t>487 2 02 45160 04 0220 150</t>
  </si>
  <si>
    <t>002 2 19 60010 04 0220 150</t>
  </si>
  <si>
    <t>487 2.02.35120.04.0110.150</t>
  </si>
  <si>
    <t>182 105 01000 00 0000 110</t>
  </si>
  <si>
    <t>000 1.14.13000.00.0000.410</t>
  </si>
  <si>
    <t>487 2.02.25555.04.0220.150</t>
  </si>
  <si>
    <t>487 2.02.25232.04.0110.150</t>
  </si>
  <si>
    <t>487 2.02.25232.04.0220.150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</si>
  <si>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</si>
  <si>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</si>
  <si>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</si>
  <si>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</si>
  <si>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</si>
  <si>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</si>
  <si>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</si>
  <si>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000 1 16 01000 01 0000 140</t>
  </si>
  <si>
    <t>Административные штрафы, установленные Кодексом Российской Федерации об административных правонарушениях</t>
  </si>
  <si>
    <t>000 1 16 02000 02 0000 140</t>
  </si>
  <si>
    <t>Административные штрафы, установленные законами субъектов Российской Федерации об административных правонарушениях</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</si>
  <si>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</si>
  <si>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182 1 06 00000 00 0000 000</t>
  </si>
  <si>
    <t>182 105 0101101 0000 110</t>
  </si>
  <si>
    <t>182 105 01021 01 0000 110</t>
  </si>
  <si>
    <t>048  1 12 01010 01 6000 120</t>
  </si>
  <si>
    <t>048 1 12 01030 016000 120</t>
  </si>
  <si>
    <t>048 1 12 01042 01 6000 120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</si>
  <si>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</si>
  <si>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управление образование администрации городского округа город Кулебаки Нижегородской области</t>
  </si>
  <si>
    <t>001 1 13 02994 04 0000 130</t>
  </si>
  <si>
    <t>002 1 13 02994 04 0000 130</t>
  </si>
  <si>
    <t>Управление по обеспечению деятельности мировых судей, адвокатуры и нотариата Нижегородской области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</si>
  <si>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</si>
  <si>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218 1.16.01053.01.0027.140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</si>
  <si>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 )</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</si>
  <si>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</si>
  <si>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487 1.16.02020.02.0041.140</t>
  </si>
  <si>
    <t>487 1.16.07090.04.0000.140</t>
  </si>
  <si>
    <t>000 1 16 10000 00 0000 140</t>
  </si>
  <si>
    <t>Платежи в целях возмещения причиненного ущерба (убытков)</t>
  </si>
  <si>
    <t>106 1.16.10123.01.0041.140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</si>
  <si>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</si>
  <si>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188 1.16.10123.01.0041.140</t>
  </si>
  <si>
    <t>487 1.16.10123.01.0041.140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</si>
  <si>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</si>
  <si>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Управление Федеральной налоговой службы по Нижегородской области</t>
  </si>
  <si>
    <t>001 2 02 15001 04 0220 150</t>
  </si>
  <si>
    <t>001 2 02 15002 04 0220 150</t>
  </si>
  <si>
    <t>487 2.02.20216.04.0220.150</t>
  </si>
  <si>
    <t>002 2.02.25304.04.0110.150</t>
  </si>
  <si>
    <t>002 2.02.25304.04.0220.150</t>
  </si>
  <si>
    <t>487 2.02.25576.04.0110.150</t>
  </si>
  <si>
    <t>487 2.02.25576.04.0220.150</t>
  </si>
  <si>
    <t>001 2 02 29999 04 0220 150</t>
  </si>
  <si>
    <t>002 2 02 29999 04 0220 150</t>
  </si>
  <si>
    <t>487 2 02 29999 04 0220 150</t>
  </si>
  <si>
    <t>487 2 02 30024 04 0220 150</t>
  </si>
  <si>
    <t>002 2 02 30024 04 0220 150</t>
  </si>
  <si>
    <t>002 2 02 30029 04 0220 150</t>
  </si>
  <si>
    <t>487 2.02.35082.04.0110.150</t>
  </si>
  <si>
    <t>487 2 02 35082 04 0220 150</t>
  </si>
  <si>
    <t>487 2 02 35135 04 0110 150</t>
  </si>
  <si>
    <t>002 2.02.35303.04.0110.150</t>
  </si>
  <si>
    <t>дминистрация городского округа город Кулебаки Нижегородской области</t>
  </si>
  <si>
    <t>487 2.02.35502.04.0110.150</t>
  </si>
  <si>
    <t>487 2.02.35502.04.0220.150</t>
  </si>
  <si>
    <t>Субвенции бюджетам городских округов на поддержку сельскохозяйственного производства по отдельным подотраслям растениеводства и животноводства за счет средств федерального бюджета</t>
  </si>
  <si>
    <t>487 2.02.35508.04.0110.150</t>
  </si>
  <si>
    <t>Субвенции бюджетам городских округов на поддержку сельскохозяйственного производства по отдельным подотраслям растениеводства и животноводства за счет средств областного бюджета</t>
  </si>
  <si>
    <t>487 2.02.35508.04.0220.150</t>
  </si>
  <si>
    <t>002  2 02 45160 04 0220 150</t>
  </si>
  <si>
    <t>002 2 19 45160 04 0220 150</t>
  </si>
  <si>
    <t xml:space="preserve">РЕЕСТР ИСТОЧНИКОВ ДОХОДОВ БЮДЖЕТА ГОРОДСКОГО ОКРУГА ГОРОД КУЛЕБАКИ НИЖЕГОРОДСКОЙ ОБЛАСТИ </t>
  </si>
  <si>
    <t>Межрегиональное управление Федеральной слубы по надзору в сфере природопользования по Нижегородской области и Республике Мордовия</t>
  </si>
  <si>
    <t>тыс.руб.</t>
  </si>
  <si>
    <t xml:space="preserve">    Исполнитель</t>
  </si>
  <si>
    <t>М.В.Морозова</t>
  </si>
  <si>
    <t>182 1 01 02010 01 0000 110</t>
  </si>
  <si>
    <t>182 1 01 02020 01 0000 110</t>
  </si>
  <si>
    <t>182 1 01 02030 01 0000 110</t>
  </si>
  <si>
    <t>Налог на доходы физических лиц части суммы налога, превышающей 650 000 рублей, относящейся к части налоговой базы, превышающей 5 000 000 рублей (сумма платежа (перерасчеты, недоимка и задолженность по соответствующему платежу, в том числе по отмененному)</t>
  </si>
  <si>
    <t>182 1 01 02080 01 0000 110</t>
  </si>
  <si>
    <t>182 1 01 02040 01 0000 110</t>
  </si>
  <si>
    <t>100 1 03 02231 01 0000 110</t>
  </si>
  <si>
    <t>100 1 03 02241 01 0000 110</t>
  </si>
  <si>
    <t>100 1 03 02251 01 0000 110</t>
  </si>
  <si>
    <t>100 1 03 02261 01 0000 110</t>
  </si>
  <si>
    <t>487 1 08 07000 01 0000 110</t>
  </si>
  <si>
    <t>182 1 09 00000 00 0000 000</t>
  </si>
  <si>
    <t>ЗАДОЛЖЕННОСТЬ И ПЕРЕРАСЧЕТЫ ПО ОТМЕНЕННЫМ НАЛОГАМ, СБОРАМ И ИНЫМ ОБЯЗАТЕЛЬНЫМ ПЛАТЕЖАМ</t>
  </si>
  <si>
    <t>182 1 09 04052 04 0000 110</t>
  </si>
  <si>
    <t>Земельный налог (по обязательствам, возникшим до 1 января 2006 года), мобилизуемый на территориях городских округов</t>
  </si>
  <si>
    <t>487 1 11 05312 04 0000 120</t>
  </si>
  <si>
    <t>Плата по соглашениям об установлении сервитута, заключенным органами местного самоуправления городских округов, гос. или мун. предприятиями либо гос. или мун.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</si>
  <si>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487 1 11 09040 00 0000 120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</si>
  <si>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</si>
  <si>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487 1 11 09080 04 0000 120</t>
  </si>
  <si>
    <t>487 1 14 02043 04 0000 410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</si>
  <si>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</si>
  <si>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487 1.16.01053.01.0035.140</t>
  </si>
  <si>
    <t>487 1.16.01063.01.0101.140</t>
  </si>
  <si>
    <t>218 1.16.01063.01.0000.140</t>
  </si>
  <si>
    <t>487 1.16.01073.01.0027.140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</si>
  <si>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</si>
  <si>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218 1.16.01143.01.0000.140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</si>
  <si>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</si>
  <si>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218 1.16.01153.01.0000.140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</si>
  <si>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</si>
  <si>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218 1.16.01193.01.0000.140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</si>
  <si>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t>
  </si>
  <si>
    <t>218 1.16.01203.01.0000 140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</si>
  <si>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</si>
  <si>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487 1.16.01203.01.9000.140</t>
  </si>
  <si>
    <t>487 1.16.01203.01.0021.140</t>
  </si>
  <si>
    <t>487 1 16 07000 00 0000 140</t>
  </si>
  <si>
    <t>182 1.16.10129.01.0000.140</t>
  </si>
  <si>
    <t>056 1.16.11050.01.0000.140</t>
  </si>
  <si>
    <t>Министерство лесного хозяйства и охраны объектов животного мира Нижегородской области</t>
  </si>
  <si>
    <t>000 1 17 15000 00 0000 150</t>
  </si>
  <si>
    <t>Инициативные платежи</t>
  </si>
  <si>
    <t>Инициативные платежи, зачисляемые в бюджеты городских округов</t>
  </si>
  <si>
    <t>487 1 17 15020 04 0000 150</t>
  </si>
  <si>
    <t>487 2.02.25467.04.0110.150</t>
  </si>
  <si>
    <t>487 2.02.25467.04.0220.150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</si>
  <si>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 за счет средств федерального бюджета</t>
  </si>
  <si>
    <t>487 2.02.25497.04.0110.150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</si>
  <si>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 за счет средств областного бюджета</t>
  </si>
  <si>
    <t>487 2.02.25497.04.0220.150</t>
  </si>
  <si>
    <t>487 2.02.25519.04.0110.150</t>
  </si>
  <si>
    <t>487 2.02.25519.04.0220.150</t>
  </si>
  <si>
    <t>487 2.02.25527.04.0220.150</t>
  </si>
  <si>
    <t>002 2 19 60010 04 0110 150</t>
  </si>
  <si>
    <t>487 2 19 45160 04 0220 150</t>
  </si>
  <si>
    <t>487 2 19 60010 04 0220 150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</si>
  <si>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за счет средств федерального бюджета</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</si>
  <si>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за счет средств областного бюджета</t>
  </si>
  <si>
    <t>000 2 18 00000 00 0000 000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</si>
  <si>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</si>
  <si>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городских округов от возврата бюджетными учреждениями остатков субсидий прошлых лет</t>
  </si>
  <si>
    <t>002 2 18 04010 04 0000 150</t>
  </si>
  <si>
    <t>Управление делами Правительства нижегородской области</t>
  </si>
  <si>
    <t>Управление делами Правительства Нижегородской области</t>
  </si>
  <si>
    <t>Управление делами Правительства  Нижегородской области</t>
  </si>
  <si>
    <t>487 2.02.20302.04.0220.150</t>
  </si>
  <si>
    <t>002 2.02.25097.04.0220.150</t>
  </si>
  <si>
    <t>002 2.02.25097.04.0110.150</t>
  </si>
  <si>
    <t>487 2.02.49999.04.0220.150</t>
  </si>
  <si>
    <t>Прочие межбюджетные трансферты, передаваемые бюджетам городских округов из областного бюджета</t>
  </si>
  <si>
    <t>218 1.16.01203.01.9000.140</t>
  </si>
  <si>
    <t>Доходы от приватизации имущества, находящегося в государственной и муниципальной  собственности городских округов</t>
  </si>
  <si>
    <t xml:space="preserve">Прочие доходы от компенсации затрат бюджетов городских округов </t>
  </si>
  <si>
    <t xml:space="preserve">487 2 02 20299 04 0220 150 </t>
  </si>
  <si>
    <t>Единая субвенция бюджетам городских округов</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</si>
  <si>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областного бюджета бюджета</t>
  </si>
  <si>
    <t>Субсидии бюджетам городских округов на капитальный ремонт и ремонт автомобильных дорог общего пользования местного значения</t>
  </si>
  <si>
    <t>Субсидии бюджетам городских округов на обеспечение мероприятий по переселению граждан из аварийного жилищного фонда  за счет средств областного бюджета</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</si>
  <si>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федерального бюджета</t>
  </si>
  <si>
    <t>Субсидии бюджетам городских округов на осуществление социальных выплат молодым семьям на приобретение жилья или строительство индивидуального жилого дома за счет средств федерального бюджета</t>
  </si>
  <si>
    <t>Субсидии бюджетам городских округов на осуществление социальных выплат молодым семьям на приобретение жилья или строительство индивидуального жилого дома за счет средств областного бюджета</t>
  </si>
  <si>
    <t>Субсидии бюджетам городских округов на поддержку отрасли культуры за счет средств федерального бюджета</t>
  </si>
  <si>
    <t>Субсидии бюджетам городских округов на поддержку отрасли культуры за счет средств областного бюджета</t>
  </si>
  <si>
    <t>Субсидии бюджетам городских округовна реализацию проектов комплексного развития сельских территорий (сельских агломераций) за счет средств федерального бюджета</t>
  </si>
  <si>
    <t>Субсидии бюджетам городских округов бюджетам на реализацию проектов комплексного развития сельских территорий (сельских агломераций) за счет средств областного бюджета</t>
  </si>
  <si>
    <t>Субвенции бюджетам городских округов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t>
  </si>
  <si>
    <t>Субвенции бюджетам городских округов на обеспечение жильем отдельных категорий граждан, установленных Федеральным законом от 12 января 1995 года № 5-ФЗ "О ветеранах"</t>
  </si>
  <si>
    <t>Субвенции бюджетам городских округов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</si>
  <si>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Субвенции бюджетам городских округов на обеспечение прироста сельскохозяйственной продукции собственного производства в рамках приоритетных подотраслей агропромышленного комплекса за счет средств федерального бюджета</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</si>
  <si>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городских округов за счет средств областного бюджета</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</si>
  <si>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 за счет средств областного бюджета</t>
  </si>
  <si>
    <t>Наименование главного админист-ратора доходов бюджета</t>
  </si>
  <si>
    <t xml:space="preserve">                                                  487 1.16.01063.01.9000.140</t>
  </si>
  <si>
    <t>Прогноз доходов бюджета на 2022 год ( на 01.10.2022г.)       текущий финансовый год)</t>
  </si>
  <si>
    <t>Кассовые полступления в текущем финансовом году (по состоянию на                  01 октября 2022г.)</t>
  </si>
  <si>
    <t>Оценка исполнения 2022 г. (текущий финансовый год</t>
  </si>
  <si>
    <t>на 2023 г. (очередной финансовый год)</t>
  </si>
  <si>
    <t>на 2024г. (первый год планового периода)</t>
  </si>
  <si>
    <t>на 2025г. (второй год планового периода)</t>
  </si>
  <si>
    <t>487 1  11 05000 00 0000 120</t>
  </si>
  <si>
    <t>487 1 11 0502000 0000 120</t>
  </si>
  <si>
    <t>487 1 11 07010 000000 120</t>
  </si>
  <si>
    <t>Прочие доходы от компенсации затрат  бюджетов городских округов</t>
  </si>
  <si>
    <t>048 1 12 01041 016000 120</t>
  </si>
  <si>
    <t>487 1.16.10032.04.0000.140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</si>
  <si>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</si>
  <si>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Приволжское межрайонное управление государственного автодорожного надзора Федеральной службы по надзору в сфере Транспорта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</si>
  <si>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</si>
  <si>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056 1.16.10123.01.0041.140</t>
  </si>
  <si>
    <t>002 1.16.07090.04.0000.140</t>
  </si>
  <si>
    <t>218 1.16.01173.01.0008.140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</si>
  <si>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</si>
  <si>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</si>
  <si>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 xml:space="preserve">Дотации бюджетам городских округов на выравнивание бюджетной обеспеченности </t>
  </si>
  <si>
    <t xml:space="preserve">Дотации бюджетам городских округов на поддержку мер по обеспечению сбалансированности бюджетов </t>
  </si>
  <si>
    <t>Субвенции бюджетам городских округов  на осуществление выплаты компенсации части родительской платы за присмотр и уход за ребенком в государственных, муниципальных и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</si>
  <si>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Нижегородской области,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</si>
  <si>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Нижегородской области, за счет средств областного бюджета</t>
  </si>
  <si>
    <t>002 2.02.49999.04.0220.150</t>
  </si>
  <si>
    <t>002 2.02.49999.04.0110.150</t>
  </si>
  <si>
    <t>Прочие межбюджетные трансферты, передаваемые бюджетам городских округов из федерального бюджета</t>
  </si>
  <si>
    <t>002 2.19.25304.04.0110.150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</si>
  <si>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городских округов , за счет федеральных средств</t>
  </si>
  <si>
    <t>002 2.19.25304.04.0220.150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</si>
  <si>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городских округов , за счет областных средств</t>
  </si>
  <si>
    <t>002 2.19.35303.04.0110.150</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</si>
  <si>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общеорганизаций из бюджетов городских округов</t>
  </si>
  <si>
    <t>Субсидии бюджетам городских округов на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t>
  </si>
  <si>
    <t>Субсидии бюджетам городских округов на софинансирование муниципальных программ поддержки малого и среднего предпринимательства за счет средств областного бюджета</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</si>
  <si>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</si>
  <si>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областного бюджета</t>
  </si>
  <si>
    <t>487 2 02 30024 04 0110 150</t>
  </si>
  <si>
    <t xml:space="preserve">Субвенции бюджетам городских округов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областного бюджета </t>
  </si>
  <si>
    <t>Субвенции бюджетам городских округов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</si>
  <si>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 xml:space="preserve">Субвенции бюджетам городских округов на обеспечение прироста сельскохозяйственной продукции собственного производства в рамках приоритетных подотраслей агропромышленного комплекса за счет средств областного бюджета                      </t>
  </si>
  <si>
    <t>001 2.02.49999.04.0220.150</t>
  </si>
  <si>
    <t>Возврат остатков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городских округов</t>
  </si>
  <si>
    <t>487 2.19.35082.04.0220.150</t>
  </si>
  <si>
    <t>ПРОЧИЕ БЕЗВОЗМЕЗДНЫЕ ПОСТУПЛЕНИЯ</t>
  </si>
  <si>
    <t>000 2 07 00000 00 0000 000</t>
  </si>
  <si>
    <t>Прочие безвозмездные поступления в бюджеты городских округов</t>
  </si>
  <si>
    <t>487 2 07 04050 04 0000 150</t>
  </si>
  <si>
    <t>487 1 11 09080 04 0222 120</t>
  </si>
  <si>
    <t>487 1 11 09080 04 0333 120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</si>
  <si>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на установку и эксплуатацию рекламных конструкций)</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</si>
  <si>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нестационарного специализированного торгового объекта)</t>
  </si>
  <si>
    <t>Субсидии бюджетам городских округов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за счет средств областного бюджета</t>
  </si>
  <si>
    <t>Субсидиибюджетам городских округов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за счет средств федерального бюджета</t>
  </si>
  <si>
    <t>001 2 02 39998 04 0220 150</t>
  </si>
  <si>
    <t>финансовое управление администрации  городского округа город Кулебаки Нижегородской области</t>
  </si>
  <si>
    <t>218 1.16.01083.01.0281.140</t>
  </si>
  <si>
    <t>218 1.16.01073.01.0000.140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</si>
  <si>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</si>
  <si>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798 1.16.10123.01.0001.140</t>
  </si>
  <si>
    <t>Государственная жилищная инспекция Нижегородской области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</si>
  <si>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(за исключением доходов, направляемых на формирование муниципального дорожного фонда)</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</si>
</sst>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
    <numFmt numFmtId="179" formatCode="[$-FC19]d\ mmmm\ yyyy\ &quot;г.&quot;"/>
  </numFmts>
  <fonts count="54">
    <font>
      <sz val="10"/>
      <name val="Arial"/>
      <family val="0"/>
    </font>
    <font>
      <sz val="11"/>
      <color indexed="8"/>
      <name val="Calibri"/>
      <family val="2"/>
    </font>
    <font>
      <sz val="8.5"/>
      <name val="MS Sans Serif"/>
      <family val="2"/>
    </font>
    <font>
      <b/>
      <sz val="11"/>
      <name val="Times New Roman"/>
      <family val="1"/>
    </font>
    <font>
      <sz val="10"/>
      <name val="Times New Roman"/>
      <family val="1"/>
    </font>
    <font>
      <b/>
      <sz val="8.5"/>
      <name val="Times New Roman"/>
      <family val="1"/>
    </font>
    <font>
      <b/>
      <sz val="8"/>
      <name val="Times New Roman"/>
      <family val="1"/>
    </font>
    <font>
      <b/>
      <sz val="10"/>
      <name val="Times New Roman"/>
      <family val="1"/>
    </font>
    <font>
      <b/>
      <sz val="10"/>
      <name val="Arial"/>
      <family val="2"/>
    </font>
    <font>
      <sz val="9"/>
      <color indexed="9"/>
      <name val="Times New Roman"/>
      <family val="1"/>
    </font>
    <font>
      <b/>
      <sz val="9"/>
      <name val="Times New Roman"/>
      <family val="1"/>
    </font>
    <font>
      <sz val="9"/>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83">
    <xf numFmtId="0" fontId="0" fillId="0" borderId="0" xfId="0" applyAlignment="1">
      <alignment/>
    </xf>
    <xf numFmtId="0" fontId="3" fillId="0" borderId="0" xfId="0" applyFont="1" applyBorder="1" applyAlignment="1" applyProtection="1">
      <alignment horizontal="center"/>
      <protection/>
    </xf>
    <xf numFmtId="49" fontId="5" fillId="0" borderId="10" xfId="0" applyNumberFormat="1" applyFont="1" applyBorder="1" applyAlignment="1" applyProtection="1">
      <alignment horizontal="center" vertical="center" wrapText="1"/>
      <protection/>
    </xf>
    <xf numFmtId="0" fontId="4" fillId="0" borderId="10" xfId="0" applyFont="1" applyBorder="1" applyAlignment="1">
      <alignment wrapText="1"/>
    </xf>
    <xf numFmtId="0" fontId="4" fillId="0" borderId="10" xfId="0" applyFont="1" applyBorder="1" applyAlignment="1">
      <alignment/>
    </xf>
    <xf numFmtId="0" fontId="7" fillId="0" borderId="10" xfId="0" applyFont="1" applyBorder="1" applyAlignment="1">
      <alignment horizontal="center" vertical="center" wrapText="1"/>
    </xf>
    <xf numFmtId="0" fontId="7" fillId="0" borderId="10" xfId="0" applyFont="1" applyBorder="1" applyAlignment="1">
      <alignment/>
    </xf>
    <xf numFmtId="49" fontId="4" fillId="0" borderId="10" xfId="0" applyNumberFormat="1" applyFont="1" applyBorder="1" applyAlignment="1" applyProtection="1">
      <alignment horizontal="center" vertical="center" wrapText="1"/>
      <protection/>
    </xf>
    <xf numFmtId="49" fontId="7" fillId="0" borderId="10" xfId="0" applyNumberFormat="1" applyFont="1" applyBorder="1" applyAlignment="1" applyProtection="1">
      <alignment horizontal="center" vertical="center" wrapText="1"/>
      <protection/>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7" fillId="0" borderId="10" xfId="0" applyFont="1" applyBorder="1" applyAlignment="1">
      <alignment horizontal="center" vertical="center"/>
    </xf>
    <xf numFmtId="49" fontId="7" fillId="0" borderId="10" xfId="0" applyNumberFormat="1" applyFont="1" applyBorder="1" applyAlignment="1">
      <alignment horizontal="center" vertical="center" wrapText="1"/>
    </xf>
    <xf numFmtId="172" fontId="4" fillId="0" borderId="10" xfId="0" applyNumberFormat="1" applyFont="1" applyBorder="1" applyAlignment="1" applyProtection="1">
      <alignment horizontal="center" vertical="center" wrapText="1"/>
      <protection/>
    </xf>
    <xf numFmtId="172" fontId="7" fillId="0" borderId="10" xfId="0"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center" vertical="center" wrapText="1"/>
      <protection/>
    </xf>
    <xf numFmtId="49" fontId="10" fillId="0" borderId="10" xfId="0" applyNumberFormat="1" applyFont="1" applyBorder="1" applyAlignment="1" applyProtection="1">
      <alignment horizontal="center" vertical="center" wrapText="1"/>
      <protection/>
    </xf>
    <xf numFmtId="0" fontId="10" fillId="0" borderId="10" xfId="0" applyFont="1" applyBorder="1" applyAlignment="1">
      <alignment horizontal="center" vertical="center" wrapText="1"/>
    </xf>
    <xf numFmtId="49" fontId="10"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49" fontId="11" fillId="0" borderId="10" xfId="0" applyNumberFormat="1" applyFont="1" applyBorder="1" applyAlignment="1" applyProtection="1">
      <alignment horizontal="center" vertical="center" wrapText="1"/>
      <protection/>
    </xf>
    <xf numFmtId="2" fontId="11"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pplyProtection="1">
      <alignment horizontal="left" wrapText="1" readingOrder="1"/>
      <protection locked="0"/>
    </xf>
    <xf numFmtId="0" fontId="4" fillId="0" borderId="0" xfId="0" applyFont="1" applyBorder="1" applyAlignment="1">
      <alignment horizontal="center" vertical="center"/>
    </xf>
    <xf numFmtId="49" fontId="4" fillId="0" borderId="0" xfId="0" applyNumberFormat="1" applyFont="1" applyBorder="1" applyAlignment="1" applyProtection="1">
      <alignment horizontal="center" vertical="center" wrapText="1"/>
      <protection/>
    </xf>
    <xf numFmtId="0" fontId="4" fillId="0" borderId="10" xfId="0" applyFont="1" applyFill="1" applyBorder="1" applyAlignment="1">
      <alignment horizontal="center" vertical="center"/>
    </xf>
    <xf numFmtId="0" fontId="0" fillId="0" borderId="0" xfId="0" applyFill="1" applyAlignment="1">
      <alignment/>
    </xf>
    <xf numFmtId="0" fontId="4" fillId="0" borderId="0" xfId="0" applyFont="1" applyBorder="1" applyAlignment="1">
      <alignment/>
    </xf>
    <xf numFmtId="49" fontId="7" fillId="0" borderId="11" xfId="0" applyNumberFormat="1" applyFont="1" applyBorder="1" applyAlignment="1" applyProtection="1">
      <alignment horizontal="center" vertical="center" wrapText="1"/>
      <protection/>
    </xf>
    <xf numFmtId="0" fontId="7" fillId="0" borderId="10" xfId="0" applyNumberFormat="1" applyFont="1" applyBorder="1" applyAlignment="1">
      <alignment wrapText="1"/>
    </xf>
    <xf numFmtId="0" fontId="7" fillId="0" borderId="10" xfId="0" applyNumberFormat="1" applyFont="1" applyBorder="1" applyAlignment="1">
      <alignment horizontal="center" vertical="center" wrapText="1"/>
    </xf>
    <xf numFmtId="1" fontId="4" fillId="0" borderId="10" xfId="0" applyNumberFormat="1" applyFont="1" applyBorder="1" applyAlignment="1">
      <alignment horizontal="center" vertical="center" wrapText="1"/>
    </xf>
    <xf numFmtId="0" fontId="7" fillId="0" borderId="10" xfId="0" applyNumberFormat="1" applyFont="1" applyBorder="1" applyAlignment="1" applyProtection="1">
      <alignment horizontal="center" vertical="center" wrapText="1"/>
      <protection/>
    </xf>
    <xf numFmtId="178" fontId="4" fillId="0" borderId="10" xfId="0" applyNumberFormat="1" applyFont="1" applyBorder="1" applyAlignment="1">
      <alignment horizontal="center" vertical="center"/>
    </xf>
    <xf numFmtId="0" fontId="52" fillId="0" borderId="10" xfId="42" applyFont="1" applyBorder="1" applyAlignment="1">
      <alignment wrapText="1"/>
    </xf>
    <xf numFmtId="0" fontId="7" fillId="0" borderId="10" xfId="0" applyFont="1" applyBorder="1" applyAlignment="1">
      <alignment wrapText="1"/>
    </xf>
    <xf numFmtId="0" fontId="12" fillId="0" borderId="0" xfId="0" applyFont="1" applyAlignment="1">
      <alignment/>
    </xf>
    <xf numFmtId="49" fontId="10" fillId="0"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53" fillId="0" borderId="10" xfId="42" applyFont="1" applyBorder="1" applyAlignment="1">
      <alignment wrapText="1"/>
    </xf>
    <xf numFmtId="0" fontId="0" fillId="0" borderId="10" xfId="0" applyBorder="1" applyAlignment="1">
      <alignment/>
    </xf>
    <xf numFmtId="49" fontId="4" fillId="0" borderId="11" xfId="0" applyNumberFormat="1" applyFont="1" applyBorder="1" applyAlignment="1" applyProtection="1">
      <alignment horizontal="center" vertical="center" wrapText="1"/>
      <protection/>
    </xf>
    <xf numFmtId="0" fontId="4" fillId="0" borderId="10" xfId="0" applyFont="1" applyFill="1" applyBorder="1" applyAlignment="1">
      <alignment/>
    </xf>
    <xf numFmtId="49" fontId="4" fillId="0" borderId="10" xfId="0"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wrapText="1"/>
      <protection/>
    </xf>
    <xf numFmtId="0" fontId="8" fillId="0" borderId="0" xfId="0" applyFont="1" applyAlignment="1">
      <alignment/>
    </xf>
    <xf numFmtId="0" fontId="0" fillId="33" borderId="0" xfId="0" applyFill="1" applyAlignment="1">
      <alignment/>
    </xf>
    <xf numFmtId="173" fontId="7" fillId="33" borderId="10" xfId="0" applyNumberFormat="1" applyFont="1" applyFill="1" applyBorder="1" applyAlignment="1">
      <alignment horizontal="center" vertical="center" wrapText="1"/>
    </xf>
    <xf numFmtId="173" fontId="7" fillId="33" borderId="10" xfId="0" applyNumberFormat="1" applyFont="1" applyFill="1" applyBorder="1" applyAlignment="1" applyProtection="1">
      <alignment horizontal="center" vertical="center" wrapText="1"/>
      <protection/>
    </xf>
    <xf numFmtId="173" fontId="4" fillId="33" borderId="10" xfId="0" applyNumberFormat="1" applyFont="1" applyFill="1" applyBorder="1" applyAlignment="1" applyProtection="1">
      <alignment horizontal="center" vertical="center" wrapText="1"/>
      <protection/>
    </xf>
    <xf numFmtId="173" fontId="4" fillId="33" borderId="0" xfId="0" applyNumberFormat="1" applyFont="1" applyFill="1" applyBorder="1" applyAlignment="1" applyProtection="1">
      <alignment horizontal="center" vertical="center" wrapText="1"/>
      <protection/>
    </xf>
    <xf numFmtId="0" fontId="4" fillId="0" borderId="10" xfId="0" applyNumberFormat="1" applyFont="1" applyBorder="1" applyAlignment="1">
      <alignment horizontal="center" vertical="center" wrapText="1"/>
    </xf>
    <xf numFmtId="0" fontId="0" fillId="0" borderId="0" xfId="0" applyFont="1" applyAlignment="1">
      <alignment/>
    </xf>
    <xf numFmtId="0" fontId="8" fillId="33" borderId="10" xfId="0" applyFont="1" applyFill="1" applyBorder="1" applyAlignment="1">
      <alignment horizontal="center" vertical="center" wrapText="1"/>
    </xf>
    <xf numFmtId="49" fontId="5" fillId="33" borderId="10" xfId="0" applyNumberFormat="1" applyFont="1" applyFill="1" applyBorder="1" applyAlignment="1" applyProtection="1">
      <alignment horizontal="center" vertical="center" wrapText="1"/>
      <protection/>
    </xf>
    <xf numFmtId="173" fontId="12" fillId="33" borderId="0" xfId="0" applyNumberFormat="1" applyFont="1" applyFill="1" applyAlignment="1">
      <alignment/>
    </xf>
    <xf numFmtId="173" fontId="4" fillId="33" borderId="0" xfId="0" applyNumberFormat="1" applyFont="1" applyFill="1" applyAlignment="1">
      <alignment/>
    </xf>
    <xf numFmtId="173" fontId="4" fillId="33" borderId="10" xfId="0" applyNumberFormat="1" applyFont="1" applyFill="1" applyBorder="1" applyAlignment="1">
      <alignment horizontal="center" vertical="center"/>
    </xf>
    <xf numFmtId="173" fontId="7" fillId="33" borderId="10" xfId="0" applyNumberFormat="1" applyFont="1" applyFill="1" applyBorder="1" applyAlignment="1">
      <alignment horizontal="center" vertical="center"/>
    </xf>
    <xf numFmtId="173" fontId="0" fillId="33" borderId="0" xfId="0" applyNumberFormat="1" applyFill="1" applyAlignment="1">
      <alignment/>
    </xf>
    <xf numFmtId="0" fontId="10" fillId="33" borderId="10" xfId="0" applyFont="1" applyFill="1" applyBorder="1" applyAlignment="1">
      <alignment wrapText="1"/>
    </xf>
    <xf numFmtId="0" fontId="7" fillId="33" borderId="10" xfId="0" applyFont="1" applyFill="1" applyBorder="1" applyAlignment="1">
      <alignment horizontal="center" vertical="center" wrapText="1"/>
    </xf>
    <xf numFmtId="0" fontId="8" fillId="33" borderId="10" xfId="0" applyFont="1" applyFill="1" applyBorder="1" applyAlignment="1">
      <alignment horizontal="center" vertical="center"/>
    </xf>
    <xf numFmtId="49" fontId="3" fillId="0" borderId="0" xfId="0" applyNumberFormat="1" applyFont="1" applyBorder="1" applyAlignment="1" applyProtection="1">
      <alignment horizontal="center" wrapText="1"/>
      <protection/>
    </xf>
    <xf numFmtId="0" fontId="2" fillId="0" borderId="0" xfId="0" applyFont="1" applyBorder="1" applyAlignment="1" applyProtection="1">
      <alignment wrapText="1"/>
      <protection/>
    </xf>
    <xf numFmtId="49" fontId="10" fillId="0" borderId="12" xfId="0" applyNumberFormat="1" applyFont="1" applyBorder="1" applyAlignment="1" applyProtection="1">
      <alignment horizontal="center" vertical="center" wrapText="1"/>
      <protection/>
    </xf>
    <xf numFmtId="49" fontId="10" fillId="0" borderId="11" xfId="0" applyNumberFormat="1" applyFont="1" applyBorder="1" applyAlignment="1" applyProtection="1">
      <alignment horizontal="center" vertical="center" wrapText="1"/>
      <protection/>
    </xf>
    <xf numFmtId="0" fontId="6" fillId="0" borderId="13" xfId="0" applyFont="1" applyBorder="1" applyAlignment="1">
      <alignment wrapText="1"/>
    </xf>
    <xf numFmtId="0" fontId="6" fillId="0" borderId="14" xfId="0" applyFont="1" applyBorder="1" applyAlignment="1">
      <alignment wrapText="1"/>
    </xf>
    <xf numFmtId="0" fontId="10" fillId="0" borderId="13" xfId="0" applyFont="1" applyBorder="1" applyAlignment="1">
      <alignment wrapText="1"/>
    </xf>
    <xf numFmtId="0" fontId="10" fillId="0" borderId="14" xfId="0" applyFont="1" applyBorder="1" applyAlignment="1">
      <alignment wrapText="1"/>
    </xf>
    <xf numFmtId="0" fontId="10" fillId="33" borderId="12" xfId="0" applyFont="1" applyFill="1" applyBorder="1" applyAlignment="1">
      <alignment horizontal="center"/>
    </xf>
    <xf numFmtId="0" fontId="10" fillId="33" borderId="15" xfId="0" applyFont="1" applyFill="1" applyBorder="1" applyAlignment="1">
      <alignment horizontal="center"/>
    </xf>
    <xf numFmtId="0" fontId="10" fillId="33" borderId="11" xfId="0" applyFont="1" applyFill="1" applyBorder="1" applyAlignment="1">
      <alignment horizontal="center"/>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49" fontId="10" fillId="33" borderId="13" xfId="0" applyNumberFormat="1" applyFont="1" applyFill="1" applyBorder="1" applyAlignment="1" applyProtection="1">
      <alignment horizontal="center" vertical="center" wrapText="1"/>
      <protection/>
    </xf>
    <xf numFmtId="49" fontId="10" fillId="33" borderId="14" xfId="0" applyNumberFormat="1" applyFont="1" applyFill="1" applyBorder="1" applyAlignment="1" applyProtection="1">
      <alignment horizontal="center" vertical="center" wrapText="1"/>
      <protection/>
    </xf>
    <xf numFmtId="0" fontId="10" fillId="33" borderId="13" xfId="0" applyFont="1" applyFill="1" applyBorder="1" applyAlignment="1">
      <alignment wrapText="1"/>
    </xf>
    <xf numFmtId="0" fontId="10" fillId="33" borderId="14" xfId="0" applyFont="1" applyFill="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M217"/>
  <sheetViews>
    <sheetView tabSelected="1" view="pageLayout" zoomScale="90" zoomScalePageLayoutView="90" workbookViewId="0" topLeftCell="B1">
      <selection activeCell="J124" sqref="J124"/>
    </sheetView>
  </sheetViews>
  <sheetFormatPr defaultColWidth="9.140625" defaultRowHeight="12.75" customHeight="1"/>
  <cols>
    <col min="1" max="1" width="3.421875" style="0" customWidth="1"/>
    <col min="2" max="2" width="16.8515625" style="0" customWidth="1"/>
    <col min="3" max="3" width="23.140625" style="0" customWidth="1"/>
    <col min="4" max="4" width="20.57421875" style="0" customWidth="1"/>
    <col min="5" max="5" width="13.7109375" style="0" customWidth="1"/>
    <col min="6" max="6" width="4.140625" style="0" customWidth="1"/>
    <col min="7" max="7" width="12.28125" style="49" customWidth="1"/>
    <col min="8" max="8" width="11.8515625" style="49" customWidth="1"/>
    <col min="9" max="10" width="10.421875" style="49" customWidth="1"/>
    <col min="11" max="11" width="10.140625" style="49" customWidth="1"/>
    <col min="12" max="12" width="10.28125" style="49" customWidth="1"/>
    <col min="13" max="13" width="9.140625" style="0" customWidth="1"/>
  </cols>
  <sheetData>
    <row r="1" spans="1:13" ht="14.25" customHeight="1">
      <c r="A1" s="66" t="s">
        <v>253</v>
      </c>
      <c r="B1" s="66"/>
      <c r="C1" s="66"/>
      <c r="D1" s="66"/>
      <c r="E1" s="66"/>
      <c r="F1" s="66"/>
      <c r="G1" s="66"/>
      <c r="H1" s="66"/>
      <c r="I1" s="66"/>
      <c r="J1" s="66"/>
      <c r="K1" s="66"/>
      <c r="L1" s="66"/>
      <c r="M1" s="1"/>
    </row>
    <row r="2" spans="3:12" ht="12.75">
      <c r="C2" s="67"/>
      <c r="D2" s="67"/>
      <c r="E2" s="67"/>
      <c r="F2" s="67"/>
      <c r="G2" s="67"/>
      <c r="L2" s="49" t="s">
        <v>255</v>
      </c>
    </row>
    <row r="3" spans="1:12" ht="53.25" customHeight="1">
      <c r="A3" s="70" t="s">
        <v>140</v>
      </c>
      <c r="B3" s="72" t="s">
        <v>29</v>
      </c>
      <c r="C3" s="68" t="s">
        <v>30</v>
      </c>
      <c r="D3" s="69"/>
      <c r="E3" s="77" t="s">
        <v>350</v>
      </c>
      <c r="F3" s="77" t="s">
        <v>33</v>
      </c>
      <c r="G3" s="79" t="s">
        <v>352</v>
      </c>
      <c r="H3" s="79" t="s">
        <v>353</v>
      </c>
      <c r="I3" s="81" t="s">
        <v>354</v>
      </c>
      <c r="J3" s="74" t="s">
        <v>34</v>
      </c>
      <c r="K3" s="75"/>
      <c r="L3" s="76"/>
    </row>
    <row r="4" spans="1:12" ht="64.5" customHeight="1">
      <c r="A4" s="71"/>
      <c r="B4" s="73"/>
      <c r="C4" s="17" t="s">
        <v>31</v>
      </c>
      <c r="D4" s="18" t="s">
        <v>32</v>
      </c>
      <c r="E4" s="78"/>
      <c r="F4" s="78"/>
      <c r="G4" s="80"/>
      <c r="H4" s="80"/>
      <c r="I4" s="82"/>
      <c r="J4" s="63" t="s">
        <v>355</v>
      </c>
      <c r="K4" s="63" t="s">
        <v>356</v>
      </c>
      <c r="L4" s="63" t="s">
        <v>357</v>
      </c>
    </row>
    <row r="5" spans="1:12" ht="19.5" customHeight="1">
      <c r="A5" s="5">
        <v>1</v>
      </c>
      <c r="B5" s="5">
        <v>2</v>
      </c>
      <c r="C5" s="2" t="s">
        <v>38</v>
      </c>
      <c r="D5" s="5">
        <v>4</v>
      </c>
      <c r="E5" s="24">
        <v>5</v>
      </c>
      <c r="F5" s="24">
        <v>6</v>
      </c>
      <c r="G5" s="56">
        <v>7</v>
      </c>
      <c r="H5" s="57" t="s">
        <v>39</v>
      </c>
      <c r="I5" s="65">
        <v>9</v>
      </c>
      <c r="J5" s="64">
        <v>10</v>
      </c>
      <c r="K5" s="64">
        <v>11</v>
      </c>
      <c r="L5" s="64">
        <v>12</v>
      </c>
    </row>
    <row r="6" spans="1:12" ht="27" customHeight="1">
      <c r="A6" s="5"/>
      <c r="B6" s="5" t="s">
        <v>141</v>
      </c>
      <c r="C6" s="8"/>
      <c r="D6" s="5"/>
      <c r="E6" s="18"/>
      <c r="F6" s="5"/>
      <c r="G6" s="50">
        <f aca="true" t="shared" si="0" ref="G6:L6">G7+G136</f>
        <v>1675474.8000000003</v>
      </c>
      <c r="H6" s="50">
        <f t="shared" si="0"/>
        <v>1154749</v>
      </c>
      <c r="I6" s="50">
        <f t="shared" si="0"/>
        <v>1732120.7</v>
      </c>
      <c r="J6" s="50">
        <f t="shared" si="0"/>
        <v>1597217.4000000001</v>
      </c>
      <c r="K6" s="50">
        <f t="shared" si="0"/>
        <v>1593999.9000000004</v>
      </c>
      <c r="L6" s="50">
        <f t="shared" si="0"/>
        <v>1615680.7999999998</v>
      </c>
    </row>
    <row r="7" spans="1:12" ht="34.5" customHeight="1">
      <c r="A7" s="3"/>
      <c r="B7" s="5" t="s">
        <v>35</v>
      </c>
      <c r="C7" s="8" t="s">
        <v>86</v>
      </c>
      <c r="D7" s="5" t="s">
        <v>35</v>
      </c>
      <c r="E7" s="19"/>
      <c r="F7" s="13"/>
      <c r="G7" s="50">
        <f aca="true" t="shared" si="1" ref="G7:L7">G8+G47</f>
        <v>502906.29999999993</v>
      </c>
      <c r="H7" s="50">
        <f t="shared" si="1"/>
        <v>381371.4999999999</v>
      </c>
      <c r="I7" s="50">
        <f t="shared" si="1"/>
        <v>558892.8999999999</v>
      </c>
      <c r="J7" s="50">
        <f t="shared" si="1"/>
        <v>560444.0000000001</v>
      </c>
      <c r="K7" s="50">
        <f t="shared" si="1"/>
        <v>636122.3000000002</v>
      </c>
      <c r="L7" s="50">
        <f t="shared" si="1"/>
        <v>680945.8999999999</v>
      </c>
    </row>
    <row r="8" spans="1:12" ht="25.5" customHeight="1">
      <c r="A8" s="3"/>
      <c r="B8" s="5" t="s">
        <v>142</v>
      </c>
      <c r="C8" s="8"/>
      <c r="D8" s="5"/>
      <c r="E8" s="19"/>
      <c r="F8" s="13"/>
      <c r="G8" s="50">
        <f aca="true" t="shared" si="2" ref="G8:L8">G9+G16+G21+G32+G40+G45</f>
        <v>458271.69999999995</v>
      </c>
      <c r="H8" s="50">
        <f t="shared" si="2"/>
        <v>341215.9999999999</v>
      </c>
      <c r="I8" s="50">
        <f t="shared" si="2"/>
        <v>509176.99999999994</v>
      </c>
      <c r="J8" s="50">
        <f t="shared" si="2"/>
        <v>518625.20000000007</v>
      </c>
      <c r="K8" s="50">
        <f t="shared" si="2"/>
        <v>593749.9000000001</v>
      </c>
      <c r="L8" s="50">
        <f t="shared" si="2"/>
        <v>638061.2</v>
      </c>
    </row>
    <row r="9" spans="1:12" ht="31.5" customHeight="1">
      <c r="A9" s="3"/>
      <c r="B9" s="5" t="s">
        <v>36</v>
      </c>
      <c r="C9" s="8" t="s">
        <v>87</v>
      </c>
      <c r="D9" s="5" t="s">
        <v>36</v>
      </c>
      <c r="E9" s="20"/>
      <c r="F9" s="9"/>
      <c r="G9" s="50">
        <f>G11+G12+G13+G14+G15</f>
        <v>362395.79999999993</v>
      </c>
      <c r="H9" s="50">
        <f>H10</f>
        <v>277299.49999999994</v>
      </c>
      <c r="I9" s="50">
        <f>I10</f>
        <v>406108.79999999993</v>
      </c>
      <c r="J9" s="50">
        <f>J10</f>
        <v>401866.4</v>
      </c>
      <c r="K9" s="50">
        <f>K10</f>
        <v>470196.50000000006</v>
      </c>
      <c r="L9" s="50">
        <f>L10</f>
        <v>507116.3</v>
      </c>
    </row>
    <row r="10" spans="1:12" ht="36" customHeight="1">
      <c r="A10" s="3"/>
      <c r="B10" s="10" t="s">
        <v>37</v>
      </c>
      <c r="C10" s="8" t="s">
        <v>60</v>
      </c>
      <c r="D10" s="10" t="s">
        <v>37</v>
      </c>
      <c r="E10" s="20"/>
      <c r="F10" s="9"/>
      <c r="G10" s="50">
        <f aca="true" t="shared" si="3" ref="G10:L10">G11+G12+G13+G14+G15</f>
        <v>362395.79999999993</v>
      </c>
      <c r="H10" s="50">
        <f t="shared" si="3"/>
        <v>277299.49999999994</v>
      </c>
      <c r="I10" s="50">
        <f t="shared" si="3"/>
        <v>406108.79999999993</v>
      </c>
      <c r="J10" s="50">
        <f t="shared" si="3"/>
        <v>401866.4</v>
      </c>
      <c r="K10" s="50">
        <f t="shared" si="3"/>
        <v>470196.50000000006</v>
      </c>
      <c r="L10" s="50">
        <f t="shared" si="3"/>
        <v>507116.3</v>
      </c>
    </row>
    <row r="11" spans="1:12" ht="249.75" customHeight="1">
      <c r="A11" s="4"/>
      <c r="B11" s="10"/>
      <c r="C11" s="7" t="s">
        <v>258</v>
      </c>
      <c r="D11" s="14" t="s">
        <v>0</v>
      </c>
      <c r="E11" s="20" t="s">
        <v>61</v>
      </c>
      <c r="F11" s="7"/>
      <c r="G11" s="52">
        <v>354602.1</v>
      </c>
      <c r="H11" s="52">
        <v>270298.8</v>
      </c>
      <c r="I11" s="60">
        <v>395956.1</v>
      </c>
      <c r="J11" s="60">
        <v>391338.4</v>
      </c>
      <c r="K11" s="60">
        <v>458280.9</v>
      </c>
      <c r="L11" s="60">
        <v>494348.1</v>
      </c>
    </row>
    <row r="12" spans="1:12" ht="351.75" customHeight="1">
      <c r="A12" s="4"/>
      <c r="B12" s="10"/>
      <c r="C12" s="7" t="s">
        <v>259</v>
      </c>
      <c r="D12" s="14" t="s">
        <v>1</v>
      </c>
      <c r="E12" s="20" t="s">
        <v>61</v>
      </c>
      <c r="F12" s="7"/>
      <c r="G12" s="52">
        <v>2752.2</v>
      </c>
      <c r="H12" s="52">
        <v>340.1</v>
      </c>
      <c r="I12" s="60">
        <v>406.1</v>
      </c>
      <c r="J12" s="60">
        <v>477.3</v>
      </c>
      <c r="K12" s="60">
        <v>559</v>
      </c>
      <c r="L12" s="60">
        <v>603</v>
      </c>
    </row>
    <row r="13" spans="1:12" ht="187.5" customHeight="1">
      <c r="A13" s="4"/>
      <c r="B13" s="10"/>
      <c r="C13" s="7" t="s">
        <v>260</v>
      </c>
      <c r="D13" s="7" t="s">
        <v>2</v>
      </c>
      <c r="E13" s="20" t="s">
        <v>61</v>
      </c>
      <c r="F13" s="7"/>
      <c r="G13" s="52">
        <v>2055.8</v>
      </c>
      <c r="H13" s="52">
        <v>4102.7</v>
      </c>
      <c r="I13" s="60">
        <v>6091.6</v>
      </c>
      <c r="J13" s="60">
        <v>5966.8</v>
      </c>
      <c r="K13" s="60">
        <v>6987.4</v>
      </c>
      <c r="L13" s="60">
        <v>7537.3</v>
      </c>
    </row>
    <row r="14" spans="1:12" ht="285.75" customHeight="1">
      <c r="A14" s="4"/>
      <c r="B14" s="10" t="s">
        <v>37</v>
      </c>
      <c r="C14" s="7" t="s">
        <v>263</v>
      </c>
      <c r="D14" s="14" t="s">
        <v>3</v>
      </c>
      <c r="E14" s="20" t="s">
        <v>61</v>
      </c>
      <c r="F14" s="7"/>
      <c r="G14" s="52">
        <v>400.6</v>
      </c>
      <c r="H14" s="52">
        <v>639.3</v>
      </c>
      <c r="I14" s="60">
        <v>812.2</v>
      </c>
      <c r="J14" s="60">
        <v>834.4</v>
      </c>
      <c r="K14" s="60">
        <v>872.8</v>
      </c>
      <c r="L14" s="60">
        <v>907.7</v>
      </c>
    </row>
    <row r="15" spans="1:12" ht="167.25" customHeight="1">
      <c r="A15" s="4"/>
      <c r="B15" s="10"/>
      <c r="C15" s="7" t="s">
        <v>262</v>
      </c>
      <c r="D15" s="14" t="s">
        <v>261</v>
      </c>
      <c r="E15" s="20" t="s">
        <v>61</v>
      </c>
      <c r="F15" s="7"/>
      <c r="G15" s="52">
        <v>2585.1</v>
      </c>
      <c r="H15" s="52">
        <v>1918.6</v>
      </c>
      <c r="I15" s="60">
        <v>2842.8</v>
      </c>
      <c r="J15" s="60">
        <v>3249.5</v>
      </c>
      <c r="K15" s="60">
        <v>3496.4</v>
      </c>
      <c r="L15" s="60">
        <v>3720.2</v>
      </c>
    </row>
    <row r="16" spans="1:12" ht="109.5" customHeight="1">
      <c r="A16" s="4"/>
      <c r="B16" s="5" t="s">
        <v>40</v>
      </c>
      <c r="C16" s="8" t="s">
        <v>63</v>
      </c>
      <c r="D16" s="15" t="s">
        <v>40</v>
      </c>
      <c r="E16" s="21"/>
      <c r="F16" s="8"/>
      <c r="G16" s="51">
        <f aca="true" t="shared" si="4" ref="G16:L16">G17+G18+G19+G20</f>
        <v>14332.199999999999</v>
      </c>
      <c r="H16" s="51">
        <f t="shared" si="4"/>
        <v>13828.800000000001</v>
      </c>
      <c r="I16" s="51">
        <f t="shared" si="4"/>
        <v>18713.6</v>
      </c>
      <c r="J16" s="51">
        <f t="shared" si="4"/>
        <v>16371.199999999997</v>
      </c>
      <c r="K16" s="51">
        <f t="shared" si="4"/>
        <v>16720.2</v>
      </c>
      <c r="L16" s="51">
        <f t="shared" si="4"/>
        <v>18387.3</v>
      </c>
    </row>
    <row r="17" spans="1:12" ht="165.75" customHeight="1">
      <c r="A17" s="4"/>
      <c r="B17" s="10"/>
      <c r="C17" s="7" t="s">
        <v>264</v>
      </c>
      <c r="D17" s="7" t="s">
        <v>4</v>
      </c>
      <c r="E17" s="21" t="s">
        <v>62</v>
      </c>
      <c r="F17" s="7"/>
      <c r="G17" s="52">
        <v>6506.8</v>
      </c>
      <c r="H17" s="52">
        <v>6761.6</v>
      </c>
      <c r="I17" s="60">
        <v>9150.9</v>
      </c>
      <c r="J17" s="60">
        <v>7754.2</v>
      </c>
      <c r="K17" s="60">
        <v>7976.9</v>
      </c>
      <c r="L17" s="60">
        <v>8793.7</v>
      </c>
    </row>
    <row r="18" spans="1:12" ht="200.25" customHeight="1">
      <c r="A18" s="4"/>
      <c r="B18" s="10"/>
      <c r="C18" s="7" t="s">
        <v>265</v>
      </c>
      <c r="D18" s="14" t="s">
        <v>5</v>
      </c>
      <c r="E18" s="21" t="s">
        <v>62</v>
      </c>
      <c r="F18" s="7"/>
      <c r="G18" s="52">
        <v>43</v>
      </c>
      <c r="H18" s="52">
        <v>38.3</v>
      </c>
      <c r="I18" s="60">
        <v>56.1</v>
      </c>
      <c r="J18" s="60">
        <v>53.9</v>
      </c>
      <c r="K18" s="60">
        <v>54.5</v>
      </c>
      <c r="L18" s="60">
        <v>58.5</v>
      </c>
    </row>
    <row r="19" spans="1:12" ht="175.5" customHeight="1">
      <c r="A19" s="4"/>
      <c r="B19" s="10"/>
      <c r="C19" s="7" t="s">
        <v>266</v>
      </c>
      <c r="D19" s="7" t="s">
        <v>6</v>
      </c>
      <c r="E19" s="21" t="s">
        <v>62</v>
      </c>
      <c r="F19" s="7"/>
      <c r="G19" s="52">
        <v>8931.8</v>
      </c>
      <c r="H19" s="52">
        <v>7783.7</v>
      </c>
      <c r="I19" s="60">
        <v>10535.8</v>
      </c>
      <c r="J19" s="60">
        <v>9585.8</v>
      </c>
      <c r="K19" s="60">
        <v>9733.5</v>
      </c>
      <c r="L19" s="60">
        <v>10617.9</v>
      </c>
    </row>
    <row r="20" spans="1:12" ht="159.75" customHeight="1">
      <c r="A20" s="4"/>
      <c r="B20" s="10"/>
      <c r="C20" s="7" t="s">
        <v>267</v>
      </c>
      <c r="D20" s="7" t="s">
        <v>7</v>
      </c>
      <c r="E20" s="21" t="s">
        <v>62</v>
      </c>
      <c r="F20" s="7"/>
      <c r="G20" s="52">
        <v>-1149.4</v>
      </c>
      <c r="H20" s="52">
        <v>-754.8</v>
      </c>
      <c r="I20" s="60">
        <v>-1029.2</v>
      </c>
      <c r="J20" s="60">
        <v>-1022.7</v>
      </c>
      <c r="K20" s="60">
        <v>-1044.7</v>
      </c>
      <c r="L20" s="60">
        <v>-1082.8</v>
      </c>
    </row>
    <row r="21" spans="1:12" ht="42.75" customHeight="1">
      <c r="A21" s="4"/>
      <c r="B21" s="5" t="s">
        <v>143</v>
      </c>
      <c r="C21" s="8" t="s">
        <v>137</v>
      </c>
      <c r="D21" s="8" t="s">
        <v>143</v>
      </c>
      <c r="E21" s="20"/>
      <c r="F21" s="8"/>
      <c r="G21" s="51">
        <f aca="true" t="shared" si="5" ref="G21:L21">G22+G25+G28+G30</f>
        <v>40023.2</v>
      </c>
      <c r="H21" s="51">
        <f t="shared" si="5"/>
        <v>34947.1</v>
      </c>
      <c r="I21" s="51">
        <f t="shared" si="5"/>
        <v>44416.3</v>
      </c>
      <c r="J21" s="51">
        <f t="shared" si="5"/>
        <v>54121.600000000006</v>
      </c>
      <c r="K21" s="51">
        <f t="shared" si="5"/>
        <v>58971.5</v>
      </c>
      <c r="L21" s="51">
        <f t="shared" si="5"/>
        <v>63229.5</v>
      </c>
    </row>
    <row r="22" spans="1:12" ht="69.75" customHeight="1">
      <c r="A22" s="4"/>
      <c r="B22" s="5"/>
      <c r="C22" s="8" t="s">
        <v>185</v>
      </c>
      <c r="D22" s="8" t="s">
        <v>194</v>
      </c>
      <c r="E22" s="20" t="s">
        <v>61</v>
      </c>
      <c r="F22" s="8"/>
      <c r="G22" s="51">
        <f aca="true" t="shared" si="6" ref="G22:L22">G23+G24</f>
        <v>31047.3</v>
      </c>
      <c r="H22" s="51">
        <f t="shared" si="6"/>
        <v>27999.1</v>
      </c>
      <c r="I22" s="51">
        <f t="shared" si="6"/>
        <v>36433.6</v>
      </c>
      <c r="J22" s="51">
        <f t="shared" si="6"/>
        <v>41297.5</v>
      </c>
      <c r="K22" s="51">
        <f t="shared" si="6"/>
        <v>44973</v>
      </c>
      <c r="L22" s="51">
        <f t="shared" si="6"/>
        <v>48436</v>
      </c>
    </row>
    <row r="23" spans="1:12" ht="89.25" customHeight="1">
      <c r="A23" s="4"/>
      <c r="B23" s="5"/>
      <c r="C23" s="7" t="s">
        <v>203</v>
      </c>
      <c r="D23" s="7" t="s">
        <v>195</v>
      </c>
      <c r="E23" s="20" t="s">
        <v>61</v>
      </c>
      <c r="F23" s="8"/>
      <c r="G23" s="52">
        <v>24479</v>
      </c>
      <c r="H23" s="52">
        <v>17665.1</v>
      </c>
      <c r="I23" s="52">
        <v>22989.6</v>
      </c>
      <c r="J23" s="52">
        <v>26058.7</v>
      </c>
      <c r="K23" s="52">
        <v>28378</v>
      </c>
      <c r="L23" s="52">
        <v>30563.1</v>
      </c>
    </row>
    <row r="24" spans="1:12" ht="103.5" customHeight="1">
      <c r="A24" s="4"/>
      <c r="B24" s="5"/>
      <c r="C24" s="7" t="s">
        <v>204</v>
      </c>
      <c r="D24" s="7" t="s">
        <v>196</v>
      </c>
      <c r="E24" s="20" t="s">
        <v>61</v>
      </c>
      <c r="F24" s="8"/>
      <c r="G24" s="52">
        <v>6568.3</v>
      </c>
      <c r="H24" s="52">
        <v>10334</v>
      </c>
      <c r="I24" s="52">
        <v>13444</v>
      </c>
      <c r="J24" s="52">
        <v>15238.8</v>
      </c>
      <c r="K24" s="52">
        <v>16595</v>
      </c>
      <c r="L24" s="52">
        <v>17872.9</v>
      </c>
    </row>
    <row r="25" spans="1:12" ht="89.25" customHeight="1">
      <c r="A25" s="4"/>
      <c r="B25" s="10" t="s">
        <v>41</v>
      </c>
      <c r="C25" s="8" t="s">
        <v>64</v>
      </c>
      <c r="D25" s="8" t="s">
        <v>41</v>
      </c>
      <c r="E25" s="20"/>
      <c r="F25" s="8"/>
      <c r="G25" s="51">
        <f aca="true" t="shared" si="7" ref="G25:L25">G26+G27</f>
        <v>0</v>
      </c>
      <c r="H25" s="51">
        <f t="shared" si="7"/>
        <v>114.1</v>
      </c>
      <c r="I25" s="51">
        <f t="shared" si="7"/>
        <v>120</v>
      </c>
      <c r="J25" s="51">
        <f t="shared" si="7"/>
        <v>0</v>
      </c>
      <c r="K25" s="51">
        <f t="shared" si="7"/>
        <v>0</v>
      </c>
      <c r="L25" s="51">
        <f t="shared" si="7"/>
        <v>0</v>
      </c>
    </row>
    <row r="26" spans="1:12" ht="72.75" customHeight="1">
      <c r="A26" s="4"/>
      <c r="B26" s="10"/>
      <c r="C26" s="7" t="s">
        <v>167</v>
      </c>
      <c r="D26" s="7" t="s">
        <v>41</v>
      </c>
      <c r="E26" s="20" t="s">
        <v>61</v>
      </c>
      <c r="F26" s="7"/>
      <c r="G26" s="52"/>
      <c r="H26" s="52">
        <v>111</v>
      </c>
      <c r="I26" s="60">
        <v>116.8</v>
      </c>
      <c r="J26" s="60">
        <v>0</v>
      </c>
      <c r="K26" s="60">
        <v>0</v>
      </c>
      <c r="L26" s="60">
        <v>0</v>
      </c>
    </row>
    <row r="27" spans="1:12" ht="89.25">
      <c r="A27" s="4"/>
      <c r="B27" s="10"/>
      <c r="C27" s="7" t="s">
        <v>168</v>
      </c>
      <c r="D27" s="7" t="s">
        <v>42</v>
      </c>
      <c r="E27" s="20" t="s">
        <v>65</v>
      </c>
      <c r="F27" s="7"/>
      <c r="G27" s="52"/>
      <c r="H27" s="52">
        <v>3.1</v>
      </c>
      <c r="I27" s="60">
        <v>3.2</v>
      </c>
      <c r="J27" s="60">
        <v>0</v>
      </c>
      <c r="K27" s="60">
        <v>0</v>
      </c>
      <c r="L27" s="60">
        <v>0</v>
      </c>
    </row>
    <row r="28" spans="1:12" ht="38.25">
      <c r="A28" s="4"/>
      <c r="B28" s="5" t="s">
        <v>43</v>
      </c>
      <c r="C28" s="8" t="s">
        <v>76</v>
      </c>
      <c r="D28" s="8" t="s">
        <v>43</v>
      </c>
      <c r="E28" s="20"/>
      <c r="F28" s="8"/>
      <c r="G28" s="51">
        <f aca="true" t="shared" si="8" ref="G28:L28">G29</f>
        <v>148.4</v>
      </c>
      <c r="H28" s="51">
        <f t="shared" si="8"/>
        <v>72.8</v>
      </c>
      <c r="I28" s="51">
        <f t="shared" si="8"/>
        <v>72.8</v>
      </c>
      <c r="J28" s="51">
        <f t="shared" si="8"/>
        <v>61.9</v>
      </c>
      <c r="K28" s="51">
        <f t="shared" si="8"/>
        <v>62.2</v>
      </c>
      <c r="L28" s="51">
        <f t="shared" si="8"/>
        <v>62.8</v>
      </c>
    </row>
    <row r="29" spans="1:12" ht="114.75">
      <c r="A29" s="4"/>
      <c r="B29" s="10"/>
      <c r="C29" s="7" t="s">
        <v>169</v>
      </c>
      <c r="D29" s="7" t="s">
        <v>8</v>
      </c>
      <c r="E29" s="20" t="s">
        <v>61</v>
      </c>
      <c r="F29" s="7"/>
      <c r="G29" s="52">
        <v>148.4</v>
      </c>
      <c r="H29" s="52">
        <v>72.8</v>
      </c>
      <c r="I29" s="60">
        <v>72.8</v>
      </c>
      <c r="J29" s="60">
        <v>61.9</v>
      </c>
      <c r="K29" s="60">
        <v>62.2</v>
      </c>
      <c r="L29" s="60">
        <v>62.8</v>
      </c>
    </row>
    <row r="30" spans="1:12" ht="82.5" customHeight="1">
      <c r="A30" s="6"/>
      <c r="B30" s="5" t="s">
        <v>44</v>
      </c>
      <c r="C30" s="8" t="s">
        <v>77</v>
      </c>
      <c r="D30" s="8" t="s">
        <v>44</v>
      </c>
      <c r="E30" s="20"/>
      <c r="F30" s="8"/>
      <c r="G30" s="51">
        <f aca="true" t="shared" si="9" ref="G30:L30">G31</f>
        <v>8827.5</v>
      </c>
      <c r="H30" s="51">
        <f t="shared" si="9"/>
        <v>6761.1</v>
      </c>
      <c r="I30" s="51">
        <f t="shared" si="9"/>
        <v>7789.9</v>
      </c>
      <c r="J30" s="51">
        <f t="shared" si="9"/>
        <v>12762.2</v>
      </c>
      <c r="K30" s="51">
        <f t="shared" si="9"/>
        <v>13936.3</v>
      </c>
      <c r="L30" s="51">
        <f t="shared" si="9"/>
        <v>14730.7</v>
      </c>
    </row>
    <row r="31" spans="1:12" ht="81.75" customHeight="1">
      <c r="A31" s="4"/>
      <c r="B31" s="10"/>
      <c r="C31" s="7" t="s">
        <v>66</v>
      </c>
      <c r="D31" s="7" t="s">
        <v>45</v>
      </c>
      <c r="E31" s="20" t="s">
        <v>61</v>
      </c>
      <c r="F31" s="7"/>
      <c r="G31" s="52">
        <v>8827.5</v>
      </c>
      <c r="H31" s="52">
        <v>6761.1</v>
      </c>
      <c r="I31" s="60">
        <v>7789.9</v>
      </c>
      <c r="J31" s="60">
        <v>12762.2</v>
      </c>
      <c r="K31" s="60">
        <v>13936.3</v>
      </c>
      <c r="L31" s="60">
        <v>14730.7</v>
      </c>
    </row>
    <row r="32" spans="1:12" ht="25.5">
      <c r="A32" s="6"/>
      <c r="B32" s="5" t="s">
        <v>144</v>
      </c>
      <c r="C32" s="8" t="s">
        <v>202</v>
      </c>
      <c r="D32" s="8" t="s">
        <v>144</v>
      </c>
      <c r="E32" s="20"/>
      <c r="F32" s="8"/>
      <c r="G32" s="51">
        <f aca="true" t="shared" si="10" ref="G32:L32">G33+G35</f>
        <v>36733.600000000006</v>
      </c>
      <c r="H32" s="51">
        <f t="shared" si="10"/>
        <v>11475.5</v>
      </c>
      <c r="I32" s="51">
        <f t="shared" si="10"/>
        <v>35164</v>
      </c>
      <c r="J32" s="51">
        <f t="shared" si="10"/>
        <v>40487.8</v>
      </c>
      <c r="K32" s="51">
        <f t="shared" si="10"/>
        <v>41817.8</v>
      </c>
      <c r="L32" s="51">
        <f t="shared" si="10"/>
        <v>43042.4</v>
      </c>
    </row>
    <row r="33" spans="1:12" ht="59.25" customHeight="1">
      <c r="A33" s="25" t="s">
        <v>46</v>
      </c>
      <c r="B33" s="5" t="s">
        <v>47</v>
      </c>
      <c r="C33" s="8" t="s">
        <v>78</v>
      </c>
      <c r="D33" s="8" t="s">
        <v>47</v>
      </c>
      <c r="E33" s="20"/>
      <c r="F33" s="8"/>
      <c r="G33" s="51">
        <f aca="true" t="shared" si="11" ref="G33:L33">G34</f>
        <v>19590.2</v>
      </c>
      <c r="H33" s="51">
        <f t="shared" si="11"/>
        <v>4948.6</v>
      </c>
      <c r="I33" s="51">
        <f t="shared" si="11"/>
        <v>19590.2</v>
      </c>
      <c r="J33" s="51">
        <f t="shared" si="11"/>
        <v>25698</v>
      </c>
      <c r="K33" s="51">
        <f t="shared" si="11"/>
        <v>26880.1</v>
      </c>
      <c r="L33" s="51">
        <f t="shared" si="11"/>
        <v>27955.3</v>
      </c>
    </row>
    <row r="34" spans="1:12" ht="104.25" customHeight="1">
      <c r="A34" s="4"/>
      <c r="B34" s="11"/>
      <c r="C34" s="7" t="s">
        <v>67</v>
      </c>
      <c r="D34" s="7" t="s">
        <v>48</v>
      </c>
      <c r="E34" s="20" t="s">
        <v>61</v>
      </c>
      <c r="F34" s="7"/>
      <c r="G34" s="52">
        <v>19590.2</v>
      </c>
      <c r="H34" s="52">
        <v>4948.6</v>
      </c>
      <c r="I34" s="60">
        <v>19590.2</v>
      </c>
      <c r="J34" s="60">
        <v>25698</v>
      </c>
      <c r="K34" s="60">
        <v>26880.1</v>
      </c>
      <c r="L34" s="60">
        <v>27955.3</v>
      </c>
    </row>
    <row r="35" spans="1:12" ht="22.5" customHeight="1">
      <c r="A35" s="6"/>
      <c r="B35" s="12" t="s">
        <v>49</v>
      </c>
      <c r="C35" s="8" t="s">
        <v>68</v>
      </c>
      <c r="D35" s="8" t="s">
        <v>49</v>
      </c>
      <c r="E35" s="20"/>
      <c r="F35" s="8"/>
      <c r="G35" s="51">
        <f aca="true" t="shared" si="12" ref="G35:L35">G36+G38</f>
        <v>17143.4</v>
      </c>
      <c r="H35" s="51">
        <f t="shared" si="12"/>
        <v>6526.9</v>
      </c>
      <c r="I35" s="51">
        <f t="shared" si="12"/>
        <v>15573.8</v>
      </c>
      <c r="J35" s="51">
        <f t="shared" si="12"/>
        <v>14789.8</v>
      </c>
      <c r="K35" s="51">
        <f t="shared" si="12"/>
        <v>14937.7</v>
      </c>
      <c r="L35" s="51">
        <f t="shared" si="12"/>
        <v>15087.1</v>
      </c>
    </row>
    <row r="36" spans="1:12" ht="42" customHeight="1">
      <c r="A36" s="4"/>
      <c r="B36" s="5" t="s">
        <v>50</v>
      </c>
      <c r="C36" s="8" t="s">
        <v>69</v>
      </c>
      <c r="D36" s="8" t="s">
        <v>50</v>
      </c>
      <c r="E36" s="20"/>
      <c r="F36" s="8"/>
      <c r="G36" s="51">
        <f aca="true" t="shared" si="13" ref="G36:L36">G37</f>
        <v>4968.5</v>
      </c>
      <c r="H36" s="51">
        <f t="shared" si="13"/>
        <v>4188.8</v>
      </c>
      <c r="I36" s="51">
        <f t="shared" si="13"/>
        <v>4700</v>
      </c>
      <c r="J36" s="51">
        <f t="shared" si="13"/>
        <v>4485.7</v>
      </c>
      <c r="K36" s="51">
        <f t="shared" si="13"/>
        <v>4485.7</v>
      </c>
      <c r="L36" s="51">
        <f t="shared" si="13"/>
        <v>4526.1</v>
      </c>
    </row>
    <row r="37" spans="1:12" ht="89.25">
      <c r="A37" s="4"/>
      <c r="B37" s="11"/>
      <c r="C37" s="7" t="s">
        <v>70</v>
      </c>
      <c r="D37" s="7" t="s">
        <v>51</v>
      </c>
      <c r="E37" s="20" t="s">
        <v>61</v>
      </c>
      <c r="F37" s="7"/>
      <c r="G37" s="52">
        <v>4968.5</v>
      </c>
      <c r="H37" s="52">
        <v>4188.8</v>
      </c>
      <c r="I37" s="60">
        <v>4700</v>
      </c>
      <c r="J37" s="60">
        <v>4485.7</v>
      </c>
      <c r="K37" s="60">
        <v>4485.7</v>
      </c>
      <c r="L37" s="60">
        <v>4526.1</v>
      </c>
    </row>
    <row r="38" spans="1:12" ht="43.5" customHeight="1">
      <c r="A38" s="6"/>
      <c r="B38" s="5" t="s">
        <v>52</v>
      </c>
      <c r="C38" s="8" t="s">
        <v>74</v>
      </c>
      <c r="D38" s="8" t="s">
        <v>52</v>
      </c>
      <c r="E38" s="20"/>
      <c r="F38" s="8"/>
      <c r="G38" s="51">
        <f aca="true" t="shared" si="14" ref="G38:L38">G39</f>
        <v>12174.9</v>
      </c>
      <c r="H38" s="51">
        <f t="shared" si="14"/>
        <v>2338.1</v>
      </c>
      <c r="I38" s="51">
        <f t="shared" si="14"/>
        <v>10873.8</v>
      </c>
      <c r="J38" s="51">
        <f t="shared" si="14"/>
        <v>10304.1</v>
      </c>
      <c r="K38" s="51">
        <f t="shared" si="14"/>
        <v>10452</v>
      </c>
      <c r="L38" s="51">
        <f t="shared" si="14"/>
        <v>10561</v>
      </c>
    </row>
    <row r="39" spans="1:12" ht="90.75" customHeight="1">
      <c r="A39" s="4"/>
      <c r="B39" s="11"/>
      <c r="C39" s="7" t="s">
        <v>75</v>
      </c>
      <c r="D39" s="7" t="s">
        <v>53</v>
      </c>
      <c r="E39" s="20" t="s">
        <v>61</v>
      </c>
      <c r="F39" s="7"/>
      <c r="G39" s="52">
        <v>12174.9</v>
      </c>
      <c r="H39" s="52">
        <v>2338.1</v>
      </c>
      <c r="I39" s="60">
        <v>10873.8</v>
      </c>
      <c r="J39" s="60">
        <v>10304.1</v>
      </c>
      <c r="K39" s="60">
        <v>10452</v>
      </c>
      <c r="L39" s="60">
        <v>10561</v>
      </c>
    </row>
    <row r="40" spans="1:12" ht="52.5" customHeight="1">
      <c r="A40" s="6"/>
      <c r="B40" s="5" t="s">
        <v>145</v>
      </c>
      <c r="C40" s="8" t="s">
        <v>136</v>
      </c>
      <c r="D40" s="8" t="s">
        <v>145</v>
      </c>
      <c r="E40" s="17"/>
      <c r="F40" s="8"/>
      <c r="G40" s="51">
        <f aca="true" t="shared" si="15" ref="G40:L40">G41+G43</f>
        <v>4786.9</v>
      </c>
      <c r="H40" s="51">
        <f t="shared" si="15"/>
        <v>3677.5</v>
      </c>
      <c r="I40" s="51">
        <f t="shared" si="15"/>
        <v>4786.9</v>
      </c>
      <c r="J40" s="51">
        <f t="shared" si="15"/>
        <v>5778.2</v>
      </c>
      <c r="K40" s="51">
        <f t="shared" si="15"/>
        <v>6043.9</v>
      </c>
      <c r="L40" s="51">
        <f t="shared" si="15"/>
        <v>6285.7</v>
      </c>
    </row>
    <row r="41" spans="1:12" ht="98.25" customHeight="1">
      <c r="A41" s="4"/>
      <c r="B41" s="11"/>
      <c r="C41" s="8" t="s">
        <v>71</v>
      </c>
      <c r="D41" s="8" t="s">
        <v>54</v>
      </c>
      <c r="E41" s="20" t="s">
        <v>61</v>
      </c>
      <c r="F41" s="8"/>
      <c r="G41" s="51">
        <f aca="true" t="shared" si="16" ref="G41:L41">G42</f>
        <v>4781.9</v>
      </c>
      <c r="H41" s="51">
        <f t="shared" si="16"/>
        <v>3672.5</v>
      </c>
      <c r="I41" s="51">
        <f t="shared" si="16"/>
        <v>4781.9</v>
      </c>
      <c r="J41" s="51">
        <f t="shared" si="16"/>
        <v>5748.2</v>
      </c>
      <c r="K41" s="51">
        <f t="shared" si="16"/>
        <v>6018.9</v>
      </c>
      <c r="L41" s="51">
        <f t="shared" si="16"/>
        <v>6235.7</v>
      </c>
    </row>
    <row r="42" spans="1:12" ht="164.25" customHeight="1">
      <c r="A42" s="4"/>
      <c r="B42" s="11"/>
      <c r="C42" s="7" t="s">
        <v>72</v>
      </c>
      <c r="D42" s="7" t="s">
        <v>55</v>
      </c>
      <c r="E42" s="20" t="s">
        <v>61</v>
      </c>
      <c r="F42" s="7"/>
      <c r="G42" s="52">
        <v>4781.9</v>
      </c>
      <c r="H42" s="52">
        <v>3672.5</v>
      </c>
      <c r="I42" s="60">
        <v>4781.9</v>
      </c>
      <c r="J42" s="60">
        <v>5748.2</v>
      </c>
      <c r="K42" s="60">
        <v>6018.9</v>
      </c>
      <c r="L42" s="60">
        <v>6235.7</v>
      </c>
    </row>
    <row r="43" spans="1:12" ht="122.25" customHeight="1">
      <c r="A43" s="4"/>
      <c r="B43" s="11"/>
      <c r="C43" s="8" t="s">
        <v>268</v>
      </c>
      <c r="D43" s="8" t="s">
        <v>56</v>
      </c>
      <c r="E43" s="19" t="s">
        <v>155</v>
      </c>
      <c r="F43" s="8"/>
      <c r="G43" s="51">
        <f aca="true" t="shared" si="17" ref="G43:L43">G44</f>
        <v>5</v>
      </c>
      <c r="H43" s="51">
        <f t="shared" si="17"/>
        <v>5</v>
      </c>
      <c r="I43" s="51">
        <f t="shared" si="17"/>
        <v>5</v>
      </c>
      <c r="J43" s="51">
        <f t="shared" si="17"/>
        <v>30</v>
      </c>
      <c r="K43" s="51">
        <f t="shared" si="17"/>
        <v>25</v>
      </c>
      <c r="L43" s="51">
        <f t="shared" si="17"/>
        <v>50</v>
      </c>
    </row>
    <row r="44" spans="1:12" ht="131.25" customHeight="1">
      <c r="A44" s="4"/>
      <c r="B44" s="11"/>
      <c r="C44" s="28" t="s">
        <v>158</v>
      </c>
      <c r="D44" s="7" t="s">
        <v>159</v>
      </c>
      <c r="E44" s="20" t="s">
        <v>155</v>
      </c>
      <c r="F44" s="7"/>
      <c r="G44" s="52">
        <v>5</v>
      </c>
      <c r="H44" s="52">
        <v>5</v>
      </c>
      <c r="I44" s="60">
        <v>5</v>
      </c>
      <c r="J44" s="60">
        <v>30</v>
      </c>
      <c r="K44" s="60">
        <v>25</v>
      </c>
      <c r="L44" s="60">
        <v>50</v>
      </c>
    </row>
    <row r="45" spans="1:12" ht="138" customHeight="1">
      <c r="A45" s="4"/>
      <c r="B45" s="11"/>
      <c r="C45" s="8" t="s">
        <v>269</v>
      </c>
      <c r="D45" s="8" t="s">
        <v>270</v>
      </c>
      <c r="E45" s="19" t="s">
        <v>65</v>
      </c>
      <c r="F45" s="8"/>
      <c r="G45" s="51">
        <f aca="true" t="shared" si="18" ref="G45:L45">G46</f>
        <v>0</v>
      </c>
      <c r="H45" s="51">
        <f t="shared" si="18"/>
        <v>-12.4</v>
      </c>
      <c r="I45" s="51">
        <f t="shared" si="18"/>
        <v>-12.6</v>
      </c>
      <c r="J45" s="51">
        <f t="shared" si="18"/>
        <v>0</v>
      </c>
      <c r="K45" s="51">
        <f t="shared" si="18"/>
        <v>0</v>
      </c>
      <c r="L45" s="51">
        <f t="shared" si="18"/>
        <v>0</v>
      </c>
    </row>
    <row r="46" spans="1:12" ht="138" customHeight="1">
      <c r="A46" s="4"/>
      <c r="B46" s="11"/>
      <c r="C46" s="7" t="s">
        <v>271</v>
      </c>
      <c r="D46" s="7" t="s">
        <v>272</v>
      </c>
      <c r="E46" s="20" t="s">
        <v>226</v>
      </c>
      <c r="F46" s="7"/>
      <c r="G46" s="52"/>
      <c r="H46" s="52">
        <v>-12.4</v>
      </c>
      <c r="I46" s="60">
        <v>-12.6</v>
      </c>
      <c r="J46" s="60">
        <v>0</v>
      </c>
      <c r="K46" s="60">
        <v>0</v>
      </c>
      <c r="L46" s="60">
        <v>0</v>
      </c>
    </row>
    <row r="47" spans="1:12" ht="46.5" customHeight="1">
      <c r="A47" s="4"/>
      <c r="B47" s="5" t="s">
        <v>146</v>
      </c>
      <c r="C47" s="8"/>
      <c r="D47" s="8"/>
      <c r="E47" s="17"/>
      <c r="F47" s="8"/>
      <c r="G47" s="51">
        <f>G48+G73+G79+G87+G98+G134</f>
        <v>44634.6</v>
      </c>
      <c r="H47" s="51">
        <f>H48+H73+H79+H87+H98+H134</f>
        <v>40155.5</v>
      </c>
      <c r="I47" s="51">
        <f>I48+I73+I79+I87+I98+I134</f>
        <v>49715.9</v>
      </c>
      <c r="J47" s="51">
        <f>J48+J73+J79+J87+J98</f>
        <v>41818.8</v>
      </c>
      <c r="K47" s="51">
        <f>K48+K73+K79+K87+K98</f>
        <v>42372.399999999994</v>
      </c>
      <c r="L47" s="51">
        <f>L48+L73+L79+L87+L98</f>
        <v>42884.69999999999</v>
      </c>
    </row>
    <row r="48" spans="1:12" ht="111" customHeight="1">
      <c r="A48" s="6"/>
      <c r="B48" s="18" t="s">
        <v>147</v>
      </c>
      <c r="C48" s="8" t="s">
        <v>135</v>
      </c>
      <c r="D48" s="8" t="s">
        <v>147</v>
      </c>
      <c r="E48" s="17"/>
      <c r="F48" s="8"/>
      <c r="G48" s="51">
        <f>G49+G61+G64</f>
        <v>20565.8</v>
      </c>
      <c r="H48" s="51">
        <f>H49+H61+H64+H60</f>
        <v>17777.600000000002</v>
      </c>
      <c r="I48" s="51">
        <f>I49+I61+I64+I60</f>
        <v>24373.000000000004</v>
      </c>
      <c r="J48" s="51">
        <f>J49+J61+J64+J60</f>
        <v>25032.899999999998</v>
      </c>
      <c r="K48" s="51">
        <f>K49+K61+K64+K60</f>
        <v>26184.499999999996</v>
      </c>
      <c r="L48" s="51">
        <f>L49+L61+L64+L60</f>
        <v>27231.799999999996</v>
      </c>
    </row>
    <row r="49" spans="1:12" ht="244.5" customHeight="1">
      <c r="A49" s="4"/>
      <c r="B49" s="11"/>
      <c r="C49" s="8" t="s">
        <v>358</v>
      </c>
      <c r="D49" s="35" t="s">
        <v>57</v>
      </c>
      <c r="E49" s="17" t="s">
        <v>155</v>
      </c>
      <c r="F49" s="8"/>
      <c r="G49" s="51">
        <f>G51+G55+G57+G60</f>
        <v>14108</v>
      </c>
      <c r="H49" s="51">
        <f>H51+H53+H57</f>
        <v>12600.9</v>
      </c>
      <c r="I49" s="51">
        <f>I51+I53+I57</f>
        <v>16066.300000000001</v>
      </c>
      <c r="J49" s="51">
        <f>J51+J55+J57</f>
        <v>15908.3</v>
      </c>
      <c r="K49" s="51">
        <f>K51+K55+K57</f>
        <v>16640.1</v>
      </c>
      <c r="L49" s="51">
        <f>L51+L55+L57</f>
        <v>17305.7</v>
      </c>
    </row>
    <row r="50" spans="1:12" ht="99.75" customHeight="1" hidden="1">
      <c r="A50" s="4"/>
      <c r="B50" s="11"/>
      <c r="C50" s="7" t="s">
        <v>73</v>
      </c>
      <c r="D50" s="14" t="s">
        <v>58</v>
      </c>
      <c r="E50" s="22"/>
      <c r="F50" s="7"/>
      <c r="G50" s="52"/>
      <c r="H50" s="52"/>
      <c r="I50" s="52"/>
      <c r="J50" s="52"/>
      <c r="K50" s="52"/>
      <c r="L50" s="52"/>
    </row>
    <row r="51" spans="1:12" ht="147" customHeight="1">
      <c r="A51" s="4"/>
      <c r="B51" s="11"/>
      <c r="C51" s="7" t="s">
        <v>73</v>
      </c>
      <c r="D51" s="14" t="s">
        <v>58</v>
      </c>
      <c r="E51" s="22" t="s">
        <v>155</v>
      </c>
      <c r="F51" s="7"/>
      <c r="G51" s="52">
        <f>G52</f>
        <v>8235.1</v>
      </c>
      <c r="H51" s="52">
        <f>H52</f>
        <v>8292.1</v>
      </c>
      <c r="I51" s="52">
        <v>10412.2</v>
      </c>
      <c r="J51" s="52">
        <f>J52</f>
        <v>9663.3</v>
      </c>
      <c r="K51" s="52">
        <f>K52</f>
        <v>10107.8</v>
      </c>
      <c r="L51" s="52">
        <f>L52</f>
        <v>10512.1</v>
      </c>
    </row>
    <row r="52" spans="1:12" ht="186.75" customHeight="1">
      <c r="A52" s="4"/>
      <c r="B52" s="11"/>
      <c r="C52" s="7" t="s">
        <v>125</v>
      </c>
      <c r="D52" s="14" t="s">
        <v>9</v>
      </c>
      <c r="E52" s="22" t="s">
        <v>155</v>
      </c>
      <c r="F52" s="7"/>
      <c r="G52" s="52">
        <v>8235.1</v>
      </c>
      <c r="H52" s="52">
        <v>8292.1</v>
      </c>
      <c r="I52" s="60">
        <v>10412.2</v>
      </c>
      <c r="J52" s="60">
        <v>9663.3</v>
      </c>
      <c r="K52" s="60">
        <v>10107.8</v>
      </c>
      <c r="L52" s="60">
        <v>10512.1</v>
      </c>
    </row>
    <row r="53" spans="1:12" ht="207" customHeight="1">
      <c r="A53" s="4"/>
      <c r="B53" s="11"/>
      <c r="C53" s="7" t="s">
        <v>359</v>
      </c>
      <c r="D53" s="14" t="s">
        <v>9</v>
      </c>
      <c r="E53" s="21" t="s">
        <v>155</v>
      </c>
      <c r="F53" s="7"/>
      <c r="G53" s="52">
        <f>G55</f>
        <v>1156.6</v>
      </c>
      <c r="H53" s="52">
        <f>H55</f>
        <v>937.8</v>
      </c>
      <c r="I53" s="60">
        <v>1182.7</v>
      </c>
      <c r="J53" s="60">
        <f>J55</f>
        <v>1137.9</v>
      </c>
      <c r="K53" s="60">
        <f>K55</f>
        <v>1190.3</v>
      </c>
      <c r="L53" s="60">
        <f>L55</f>
        <v>1237.9</v>
      </c>
    </row>
    <row r="54" spans="1:12" ht="66.75" customHeight="1" hidden="1">
      <c r="A54" s="4"/>
      <c r="B54" s="11"/>
      <c r="C54" s="7" t="s">
        <v>85</v>
      </c>
      <c r="D54" s="14" t="s">
        <v>59</v>
      </c>
      <c r="E54" s="22"/>
      <c r="F54" s="7"/>
      <c r="G54" s="52"/>
      <c r="H54" s="52"/>
      <c r="I54" s="60"/>
      <c r="J54" s="60"/>
      <c r="K54" s="60"/>
      <c r="L54" s="60"/>
    </row>
    <row r="55" spans="1:12" ht="188.25" customHeight="1">
      <c r="A55" s="4"/>
      <c r="B55" s="11"/>
      <c r="C55" s="7" t="s">
        <v>162</v>
      </c>
      <c r="D55" s="7" t="s">
        <v>10</v>
      </c>
      <c r="E55" s="23" t="s">
        <v>155</v>
      </c>
      <c r="F55" s="7"/>
      <c r="G55" s="52">
        <v>1156.6</v>
      </c>
      <c r="H55" s="52">
        <v>937.8</v>
      </c>
      <c r="I55" s="60">
        <v>1182.7</v>
      </c>
      <c r="J55" s="60">
        <v>1137.9</v>
      </c>
      <c r="K55" s="60">
        <v>1190.3</v>
      </c>
      <c r="L55" s="60">
        <v>1237.9</v>
      </c>
    </row>
    <row r="56" spans="1:12" ht="106.5" customHeight="1" hidden="1">
      <c r="A56" s="4"/>
      <c r="B56" s="11"/>
      <c r="C56" s="7" t="s">
        <v>89</v>
      </c>
      <c r="D56" s="7" t="s">
        <v>88</v>
      </c>
      <c r="E56" s="22"/>
      <c r="F56" s="7"/>
      <c r="G56" s="52"/>
      <c r="H56" s="52"/>
      <c r="I56" s="52"/>
      <c r="J56" s="52"/>
      <c r="K56" s="52"/>
      <c r="L56" s="52"/>
    </row>
    <row r="57" spans="1:12" ht="87" customHeight="1">
      <c r="A57" s="4"/>
      <c r="B57" s="11"/>
      <c r="C57" s="7" t="s">
        <v>163</v>
      </c>
      <c r="D57" s="7" t="s">
        <v>88</v>
      </c>
      <c r="E57" s="22" t="s">
        <v>155</v>
      </c>
      <c r="F57" s="7"/>
      <c r="G57" s="52">
        <f aca="true" t="shared" si="19" ref="G57:L57">G58</f>
        <v>4716.3</v>
      </c>
      <c r="H57" s="52">
        <f t="shared" si="19"/>
        <v>3371</v>
      </c>
      <c r="I57" s="52">
        <f t="shared" si="19"/>
        <v>4471.4</v>
      </c>
      <c r="J57" s="52">
        <f t="shared" si="19"/>
        <v>5107.1</v>
      </c>
      <c r="K57" s="52">
        <f t="shared" si="19"/>
        <v>5342</v>
      </c>
      <c r="L57" s="52">
        <f t="shared" si="19"/>
        <v>5555.7</v>
      </c>
    </row>
    <row r="58" spans="1:12" ht="86.25" customHeight="1">
      <c r="A58" s="4"/>
      <c r="B58" s="11"/>
      <c r="C58" s="7" t="s">
        <v>164</v>
      </c>
      <c r="D58" s="7" t="s">
        <v>11</v>
      </c>
      <c r="E58" s="22" t="s">
        <v>155</v>
      </c>
      <c r="F58" s="7"/>
      <c r="G58" s="52">
        <v>4716.3</v>
      </c>
      <c r="H58" s="52">
        <v>3371</v>
      </c>
      <c r="I58" s="52">
        <v>4471.4</v>
      </c>
      <c r="J58" s="60">
        <v>5107.1</v>
      </c>
      <c r="K58" s="60">
        <v>5342</v>
      </c>
      <c r="L58" s="60">
        <v>5555.7</v>
      </c>
    </row>
    <row r="59" spans="1:12" ht="84" customHeight="1" hidden="1">
      <c r="A59" s="4"/>
      <c r="B59" s="11"/>
      <c r="C59" s="7" t="s">
        <v>91</v>
      </c>
      <c r="D59" s="7" t="s">
        <v>90</v>
      </c>
      <c r="E59" s="22"/>
      <c r="F59" s="7"/>
      <c r="G59" s="52"/>
      <c r="H59" s="52"/>
      <c r="I59" s="52"/>
      <c r="J59" s="52"/>
      <c r="K59" s="52"/>
      <c r="L59" s="52"/>
    </row>
    <row r="60" spans="1:12" s="48" customFormat="1" ht="183.75" customHeight="1">
      <c r="A60" s="6"/>
      <c r="B60" s="12"/>
      <c r="C60" s="8" t="s">
        <v>273</v>
      </c>
      <c r="D60" s="8" t="s">
        <v>274</v>
      </c>
      <c r="E60" s="17" t="s">
        <v>155</v>
      </c>
      <c r="F60" s="8"/>
      <c r="G60" s="51">
        <v>0</v>
      </c>
      <c r="H60" s="51">
        <v>2.4</v>
      </c>
      <c r="I60" s="51">
        <v>2.8</v>
      </c>
      <c r="J60" s="51">
        <v>3.3</v>
      </c>
      <c r="K60" s="51">
        <v>3.5</v>
      </c>
      <c r="L60" s="51">
        <v>3.6</v>
      </c>
    </row>
    <row r="61" spans="1:12" ht="84" customHeight="1">
      <c r="A61" s="4"/>
      <c r="B61" s="11"/>
      <c r="C61" s="8" t="s">
        <v>165</v>
      </c>
      <c r="D61" s="8" t="s">
        <v>160</v>
      </c>
      <c r="E61" s="40" t="s">
        <v>155</v>
      </c>
      <c r="F61" s="8"/>
      <c r="G61" s="51">
        <f aca="true" t="shared" si="20" ref="G61:L62">G62</f>
        <v>2756.2</v>
      </c>
      <c r="H61" s="51">
        <f t="shared" si="20"/>
        <v>2161.8</v>
      </c>
      <c r="I61" s="51">
        <f t="shared" si="20"/>
        <v>4364</v>
      </c>
      <c r="J61" s="51">
        <f t="shared" si="20"/>
        <v>4883</v>
      </c>
      <c r="K61" s="51">
        <f t="shared" si="20"/>
        <v>5107.6</v>
      </c>
      <c r="L61" s="51">
        <f t="shared" si="20"/>
        <v>5311.9</v>
      </c>
    </row>
    <row r="62" spans="1:12" ht="109.5" customHeight="1">
      <c r="A62" s="4"/>
      <c r="B62" s="11"/>
      <c r="C62" s="7" t="s">
        <v>360</v>
      </c>
      <c r="D62" s="7" t="s">
        <v>90</v>
      </c>
      <c r="E62" s="22" t="s">
        <v>155</v>
      </c>
      <c r="F62" s="7"/>
      <c r="G62" s="52">
        <f>G63</f>
        <v>2756.2</v>
      </c>
      <c r="H62" s="52">
        <f>H63</f>
        <v>2161.8</v>
      </c>
      <c r="I62" s="52">
        <f>I63</f>
        <v>4364</v>
      </c>
      <c r="J62" s="52">
        <f>J63</f>
        <v>4883</v>
      </c>
      <c r="K62" s="52">
        <f t="shared" si="20"/>
        <v>5107.6</v>
      </c>
      <c r="L62" s="52">
        <f t="shared" si="20"/>
        <v>5311.9</v>
      </c>
    </row>
    <row r="63" spans="1:12" ht="126" customHeight="1">
      <c r="A63" s="4"/>
      <c r="B63" s="11"/>
      <c r="C63" s="7" t="s">
        <v>166</v>
      </c>
      <c r="D63" s="7" t="s">
        <v>12</v>
      </c>
      <c r="E63" s="22" t="s">
        <v>155</v>
      </c>
      <c r="F63" s="7"/>
      <c r="G63" s="52">
        <v>2756.2</v>
      </c>
      <c r="H63" s="52">
        <v>2161.8</v>
      </c>
      <c r="I63" s="60">
        <v>4364</v>
      </c>
      <c r="J63" s="60">
        <v>4883</v>
      </c>
      <c r="K63" s="60">
        <v>5107.6</v>
      </c>
      <c r="L63" s="60">
        <v>5311.9</v>
      </c>
    </row>
    <row r="64" spans="1:12" ht="244.5" customHeight="1">
      <c r="A64" s="4"/>
      <c r="B64" s="11"/>
      <c r="C64" s="8" t="s">
        <v>93</v>
      </c>
      <c r="D64" s="35" t="s">
        <v>92</v>
      </c>
      <c r="E64" s="17"/>
      <c r="F64" s="8"/>
      <c r="G64" s="51">
        <f aca="true" t="shared" si="21" ref="G64:L64">G65+G70</f>
        <v>3701.6</v>
      </c>
      <c r="H64" s="51">
        <f t="shared" si="21"/>
        <v>3012.5</v>
      </c>
      <c r="I64" s="51">
        <f t="shared" si="21"/>
        <v>3939.8999999999996</v>
      </c>
      <c r="J64" s="51">
        <f t="shared" si="21"/>
        <v>4238.3</v>
      </c>
      <c r="K64" s="51">
        <f t="shared" si="21"/>
        <v>4433.299999999999</v>
      </c>
      <c r="L64" s="51">
        <f t="shared" si="21"/>
        <v>4610.6</v>
      </c>
    </row>
    <row r="65" spans="1:12" ht="268.5" customHeight="1">
      <c r="A65" s="4"/>
      <c r="B65" s="12"/>
      <c r="C65" s="8" t="s">
        <v>275</v>
      </c>
      <c r="D65" s="35" t="s">
        <v>94</v>
      </c>
      <c r="E65" s="17"/>
      <c r="F65" s="8"/>
      <c r="G65" s="51">
        <f aca="true" t="shared" si="22" ref="G65:L65">G66</f>
        <v>2027.3</v>
      </c>
      <c r="H65" s="51">
        <f t="shared" si="22"/>
        <v>1413.7</v>
      </c>
      <c r="I65" s="51">
        <f t="shared" si="22"/>
        <v>1847.8</v>
      </c>
      <c r="J65" s="51">
        <f t="shared" si="22"/>
        <v>1788.8</v>
      </c>
      <c r="K65" s="51">
        <f t="shared" si="22"/>
        <v>1871.1</v>
      </c>
      <c r="L65" s="51">
        <f t="shared" si="22"/>
        <v>1945.9</v>
      </c>
    </row>
    <row r="66" spans="1:12" ht="273" customHeight="1">
      <c r="A66" s="4"/>
      <c r="B66" s="11"/>
      <c r="C66" s="7" t="s">
        <v>80</v>
      </c>
      <c r="D66" s="7" t="s">
        <v>13</v>
      </c>
      <c r="E66" s="22" t="s">
        <v>155</v>
      </c>
      <c r="F66" s="7"/>
      <c r="G66" s="52">
        <v>2027.3</v>
      </c>
      <c r="H66" s="52">
        <v>1413.7</v>
      </c>
      <c r="I66" s="52">
        <v>1847.8</v>
      </c>
      <c r="J66" s="52">
        <v>1788.8</v>
      </c>
      <c r="K66" s="52">
        <v>1871.1</v>
      </c>
      <c r="L66" s="52">
        <v>1945.9</v>
      </c>
    </row>
    <row r="67" spans="1:12" ht="216.75" hidden="1">
      <c r="A67" s="4"/>
      <c r="B67" s="11"/>
      <c r="C67" s="7" t="s">
        <v>80</v>
      </c>
      <c r="D67" s="7" t="s">
        <v>13</v>
      </c>
      <c r="E67" s="22" t="s">
        <v>79</v>
      </c>
      <c r="F67" s="7"/>
      <c r="G67" s="52"/>
      <c r="H67" s="52"/>
      <c r="I67" s="60"/>
      <c r="J67" s="60"/>
      <c r="K67" s="60"/>
      <c r="L67" s="60"/>
    </row>
    <row r="68" spans="1:12" ht="242.25" hidden="1">
      <c r="A68" s="4"/>
      <c r="B68" s="11"/>
      <c r="C68" s="7" t="s">
        <v>81</v>
      </c>
      <c r="D68" s="14" t="s">
        <v>14</v>
      </c>
      <c r="E68" s="22" t="s">
        <v>79</v>
      </c>
      <c r="F68" s="7"/>
      <c r="G68" s="52"/>
      <c r="H68" s="52"/>
      <c r="I68" s="60"/>
      <c r="J68" s="60"/>
      <c r="K68" s="60"/>
      <c r="L68" s="60"/>
    </row>
    <row r="69" spans="1:12" ht="267.75" hidden="1">
      <c r="A69" s="4"/>
      <c r="B69" s="11"/>
      <c r="C69" s="7" t="s">
        <v>82</v>
      </c>
      <c r="D69" s="14" t="s">
        <v>15</v>
      </c>
      <c r="E69" s="22" t="s">
        <v>79</v>
      </c>
      <c r="F69" s="7"/>
      <c r="G69" s="52"/>
      <c r="H69" s="52"/>
      <c r="I69" s="60"/>
      <c r="J69" s="60"/>
      <c r="K69" s="60"/>
      <c r="L69" s="60"/>
    </row>
    <row r="70" spans="1:12" ht="290.25" customHeight="1">
      <c r="A70" s="4"/>
      <c r="B70" s="12"/>
      <c r="C70" s="8" t="s">
        <v>277</v>
      </c>
      <c r="D70" s="15" t="s">
        <v>276</v>
      </c>
      <c r="E70" s="17" t="s">
        <v>155</v>
      </c>
      <c r="F70" s="8"/>
      <c r="G70" s="51">
        <v>1674.3</v>
      </c>
      <c r="H70" s="51">
        <v>1598.8</v>
      </c>
      <c r="I70" s="61">
        <v>2092.1</v>
      </c>
      <c r="J70" s="61">
        <v>2449.5</v>
      </c>
      <c r="K70" s="61">
        <v>2562.2</v>
      </c>
      <c r="L70" s="61">
        <v>2664.7</v>
      </c>
    </row>
    <row r="71" spans="1:12" ht="250.5" customHeight="1" hidden="1">
      <c r="A71" s="4"/>
      <c r="B71" s="12"/>
      <c r="C71" s="7" t="s">
        <v>401</v>
      </c>
      <c r="D71" s="14" t="s">
        <v>403</v>
      </c>
      <c r="E71" s="22" t="s">
        <v>155</v>
      </c>
      <c r="F71" s="8"/>
      <c r="G71" s="52">
        <v>851.8</v>
      </c>
      <c r="H71" s="52">
        <v>689.5</v>
      </c>
      <c r="I71" s="61"/>
      <c r="J71" s="60">
        <v>1081.9</v>
      </c>
      <c r="K71" s="60">
        <v>1131.7</v>
      </c>
      <c r="L71" s="60">
        <v>1177</v>
      </c>
    </row>
    <row r="72" spans="1:12" ht="0.75" customHeight="1" hidden="1">
      <c r="A72" s="4"/>
      <c r="B72" s="12"/>
      <c r="C72" s="7" t="s">
        <v>402</v>
      </c>
      <c r="D72" s="14" t="s">
        <v>404</v>
      </c>
      <c r="E72" s="22" t="s">
        <v>155</v>
      </c>
      <c r="F72" s="8"/>
      <c r="G72" s="52">
        <v>822.5</v>
      </c>
      <c r="H72" s="52">
        <v>909.3</v>
      </c>
      <c r="I72" s="61"/>
      <c r="J72" s="60">
        <v>1367.6</v>
      </c>
      <c r="K72" s="60">
        <v>1430.5</v>
      </c>
      <c r="L72" s="60">
        <v>1487.7</v>
      </c>
    </row>
    <row r="73" spans="1:12" ht="100.5" customHeight="1">
      <c r="A73" s="6"/>
      <c r="B73" s="5" t="s">
        <v>148</v>
      </c>
      <c r="C73" s="8" t="s">
        <v>95</v>
      </c>
      <c r="D73" s="15" t="s">
        <v>148</v>
      </c>
      <c r="E73" s="17"/>
      <c r="F73" s="8"/>
      <c r="G73" s="51">
        <f aca="true" t="shared" si="23" ref="G73:L73">G74</f>
        <v>1171.6</v>
      </c>
      <c r="H73" s="51">
        <f t="shared" si="23"/>
        <v>969.3</v>
      </c>
      <c r="I73" s="51">
        <f t="shared" si="23"/>
        <v>1299.9999999999998</v>
      </c>
      <c r="J73" s="51">
        <f t="shared" si="23"/>
        <v>1831.3</v>
      </c>
      <c r="K73" s="51">
        <f t="shared" si="23"/>
        <v>1915.5</v>
      </c>
      <c r="L73" s="51">
        <f t="shared" si="23"/>
        <v>1992.1</v>
      </c>
    </row>
    <row r="74" spans="1:12" ht="122.25" customHeight="1">
      <c r="A74" s="4"/>
      <c r="B74" s="11"/>
      <c r="C74" s="7" t="s">
        <v>97</v>
      </c>
      <c r="D74" s="14" t="s">
        <v>96</v>
      </c>
      <c r="E74" s="22"/>
      <c r="F74" s="7"/>
      <c r="G74" s="52">
        <f aca="true" t="shared" si="24" ref="G74:L74">G75+G76+G77+G78</f>
        <v>1171.6</v>
      </c>
      <c r="H74" s="52">
        <f t="shared" si="24"/>
        <v>969.3</v>
      </c>
      <c r="I74" s="52">
        <f t="shared" si="24"/>
        <v>1299.9999999999998</v>
      </c>
      <c r="J74" s="52">
        <f t="shared" si="24"/>
        <v>1831.3</v>
      </c>
      <c r="K74" s="52">
        <f t="shared" si="24"/>
        <v>1915.5</v>
      </c>
      <c r="L74" s="52">
        <f t="shared" si="24"/>
        <v>1992.1</v>
      </c>
    </row>
    <row r="75" spans="1:12" ht="199.5" customHeight="1">
      <c r="A75" s="4"/>
      <c r="B75" s="11"/>
      <c r="C75" s="7" t="s">
        <v>205</v>
      </c>
      <c r="D75" s="7" t="s">
        <v>16</v>
      </c>
      <c r="E75" s="21" t="s">
        <v>254</v>
      </c>
      <c r="F75" s="7"/>
      <c r="G75" s="52">
        <v>179.9</v>
      </c>
      <c r="H75" s="52">
        <v>296</v>
      </c>
      <c r="I75" s="60">
        <v>396.5</v>
      </c>
      <c r="J75" s="60">
        <v>323.9</v>
      </c>
      <c r="K75" s="60">
        <v>338.7</v>
      </c>
      <c r="L75" s="60">
        <v>352.2</v>
      </c>
    </row>
    <row r="76" spans="1:12" ht="171" customHeight="1">
      <c r="A76" s="4"/>
      <c r="B76" s="11"/>
      <c r="C76" s="7" t="s">
        <v>206</v>
      </c>
      <c r="D76" s="7" t="s">
        <v>17</v>
      </c>
      <c r="E76" s="22" t="s">
        <v>254</v>
      </c>
      <c r="F76" s="7"/>
      <c r="G76" s="52">
        <v>806.5</v>
      </c>
      <c r="H76" s="52">
        <v>622.4</v>
      </c>
      <c r="I76" s="60">
        <v>834.6</v>
      </c>
      <c r="J76" s="60">
        <v>1268.2</v>
      </c>
      <c r="K76" s="60">
        <v>1326.5</v>
      </c>
      <c r="L76" s="60">
        <v>1379.6</v>
      </c>
    </row>
    <row r="77" spans="1:12" ht="168.75" customHeight="1">
      <c r="A77" s="4"/>
      <c r="B77" s="11"/>
      <c r="C77" s="7" t="s">
        <v>362</v>
      </c>
      <c r="D77" s="7" t="s">
        <v>18</v>
      </c>
      <c r="E77" s="22" t="s">
        <v>254</v>
      </c>
      <c r="F77" s="7"/>
      <c r="G77" s="52">
        <v>185.2</v>
      </c>
      <c r="H77" s="52">
        <v>50.1</v>
      </c>
      <c r="I77" s="60">
        <v>67.6</v>
      </c>
      <c r="J77" s="60">
        <v>239.2</v>
      </c>
      <c r="K77" s="60">
        <v>250.3</v>
      </c>
      <c r="L77" s="60">
        <v>260.3</v>
      </c>
    </row>
    <row r="78" spans="1:12" ht="186.75" customHeight="1">
      <c r="A78" s="4"/>
      <c r="B78" s="11"/>
      <c r="C78" s="7" t="s">
        <v>207</v>
      </c>
      <c r="D78" s="7" t="s">
        <v>208</v>
      </c>
      <c r="E78" s="22" t="s">
        <v>254</v>
      </c>
      <c r="F78" s="7"/>
      <c r="G78" s="52">
        <v>0</v>
      </c>
      <c r="H78" s="52">
        <v>0.8</v>
      </c>
      <c r="I78" s="60">
        <v>1.3</v>
      </c>
      <c r="J78" s="60">
        <v>0</v>
      </c>
      <c r="K78" s="60">
        <v>0</v>
      </c>
      <c r="L78" s="60">
        <v>0</v>
      </c>
    </row>
    <row r="79" spans="1:12" ht="105" customHeight="1">
      <c r="A79" s="6"/>
      <c r="B79" s="5" t="s">
        <v>149</v>
      </c>
      <c r="C79" s="8" t="s">
        <v>98</v>
      </c>
      <c r="D79" s="8" t="s">
        <v>149</v>
      </c>
      <c r="E79" s="17"/>
      <c r="F79" s="8"/>
      <c r="G79" s="51">
        <f>G80</f>
        <v>4733.6</v>
      </c>
      <c r="H79" s="51">
        <f>H80</f>
        <v>5110.1</v>
      </c>
      <c r="I79" s="51">
        <f>I80</f>
        <v>6398.5</v>
      </c>
      <c r="J79" s="51">
        <f>J80</f>
        <v>5005.1</v>
      </c>
      <c r="K79" s="51">
        <f>K80</f>
        <v>5235.3</v>
      </c>
      <c r="L79" s="51">
        <v>5444.7</v>
      </c>
    </row>
    <row r="80" spans="1:12" ht="57" customHeight="1">
      <c r="A80" s="4"/>
      <c r="B80" s="10" t="s">
        <v>101</v>
      </c>
      <c r="C80" s="7" t="s">
        <v>102</v>
      </c>
      <c r="D80" s="7" t="s">
        <v>101</v>
      </c>
      <c r="E80" s="22"/>
      <c r="F80" s="7"/>
      <c r="G80" s="52">
        <f aca="true" t="shared" si="25" ref="G80:L80">G81</f>
        <v>4733.6</v>
      </c>
      <c r="H80" s="52">
        <f t="shared" si="25"/>
        <v>5110.1</v>
      </c>
      <c r="I80" s="52">
        <f t="shared" si="25"/>
        <v>6398.5</v>
      </c>
      <c r="J80" s="52">
        <f t="shared" si="25"/>
        <v>5005.1</v>
      </c>
      <c r="K80" s="52">
        <f t="shared" si="25"/>
        <v>5235.3</v>
      </c>
      <c r="L80" s="52">
        <f t="shared" si="25"/>
        <v>5444.7</v>
      </c>
    </row>
    <row r="81" spans="1:12" ht="45" customHeight="1">
      <c r="A81" s="4"/>
      <c r="B81" s="11"/>
      <c r="C81" s="7" t="s">
        <v>100</v>
      </c>
      <c r="D81" s="7" t="s">
        <v>99</v>
      </c>
      <c r="E81" s="22"/>
      <c r="F81" s="7"/>
      <c r="G81" s="52">
        <f aca="true" t="shared" si="26" ref="G81:L81">G82+G85+G86</f>
        <v>4733.6</v>
      </c>
      <c r="H81" s="52">
        <f t="shared" si="26"/>
        <v>5110.1</v>
      </c>
      <c r="I81" s="52">
        <f t="shared" si="26"/>
        <v>6398.5</v>
      </c>
      <c r="J81" s="52">
        <f t="shared" si="26"/>
        <v>5005.1</v>
      </c>
      <c r="K81" s="52">
        <f t="shared" si="26"/>
        <v>5235.3</v>
      </c>
      <c r="L81" s="52">
        <f t="shared" si="26"/>
        <v>5444.7</v>
      </c>
    </row>
    <row r="82" spans="1:12" ht="76.5" customHeight="1">
      <c r="A82" s="4"/>
      <c r="B82" s="11"/>
      <c r="C82" s="7" t="s">
        <v>161</v>
      </c>
      <c r="D82" s="7" t="s">
        <v>361</v>
      </c>
      <c r="E82" s="22" t="s">
        <v>155</v>
      </c>
      <c r="F82" s="7"/>
      <c r="G82" s="52">
        <v>4033.6</v>
      </c>
      <c r="H82" s="52">
        <v>4374.1</v>
      </c>
      <c r="I82" s="52">
        <v>6398.5</v>
      </c>
      <c r="J82" s="52">
        <v>5005.1</v>
      </c>
      <c r="K82" s="52">
        <v>5235.3</v>
      </c>
      <c r="L82" s="52">
        <v>5444.7</v>
      </c>
    </row>
    <row r="83" spans="1:12" ht="72" hidden="1">
      <c r="A83" s="4"/>
      <c r="B83" s="11"/>
      <c r="C83" s="7" t="s">
        <v>103</v>
      </c>
      <c r="D83" s="7" t="s">
        <v>19</v>
      </c>
      <c r="E83" s="22" t="s">
        <v>79</v>
      </c>
      <c r="F83" s="7"/>
      <c r="G83" s="52"/>
      <c r="H83" s="52"/>
      <c r="I83" s="60"/>
      <c r="J83" s="60"/>
      <c r="K83" s="60"/>
      <c r="L83" s="60"/>
    </row>
    <row r="84" spans="1:12" ht="72" hidden="1">
      <c r="A84" s="4"/>
      <c r="B84" s="11"/>
      <c r="C84" s="7" t="s">
        <v>104</v>
      </c>
      <c r="D84" s="7" t="s">
        <v>20</v>
      </c>
      <c r="E84" s="22" t="s">
        <v>79</v>
      </c>
      <c r="F84" s="7"/>
      <c r="G84" s="52"/>
      <c r="H84" s="52"/>
      <c r="I84" s="60"/>
      <c r="J84" s="60"/>
      <c r="K84" s="60"/>
      <c r="L84" s="60"/>
    </row>
    <row r="85" spans="1:12" ht="95.25" customHeight="1" hidden="1">
      <c r="A85" s="4"/>
      <c r="B85" s="11"/>
      <c r="C85" s="7" t="s">
        <v>210</v>
      </c>
      <c r="D85" s="7" t="s">
        <v>361</v>
      </c>
      <c r="E85" s="22" t="s">
        <v>123</v>
      </c>
      <c r="F85" s="7"/>
      <c r="G85" s="52"/>
      <c r="H85" s="52"/>
      <c r="I85" s="60"/>
      <c r="J85" s="60"/>
      <c r="K85" s="60"/>
      <c r="L85" s="60"/>
    </row>
    <row r="86" spans="1:12" ht="151.5" customHeight="1">
      <c r="A86" s="4"/>
      <c r="B86" s="11"/>
      <c r="C86" s="7" t="s">
        <v>211</v>
      </c>
      <c r="D86" s="7" t="s">
        <v>331</v>
      </c>
      <c r="E86" s="22" t="s">
        <v>209</v>
      </c>
      <c r="F86" s="7"/>
      <c r="G86" s="52">
        <v>700</v>
      </c>
      <c r="H86" s="52">
        <v>736</v>
      </c>
      <c r="I86" s="60">
        <v>0</v>
      </c>
      <c r="J86" s="60">
        <v>0</v>
      </c>
      <c r="K86" s="60">
        <v>0</v>
      </c>
      <c r="L86" s="60">
        <v>0</v>
      </c>
    </row>
    <row r="87" spans="1:12" ht="115.5" customHeight="1">
      <c r="A87" s="6"/>
      <c r="B87" s="5" t="s">
        <v>150</v>
      </c>
      <c r="C87" s="8" t="s">
        <v>105</v>
      </c>
      <c r="D87" s="8" t="s">
        <v>150</v>
      </c>
      <c r="E87" s="17"/>
      <c r="F87" s="8"/>
      <c r="G87" s="51">
        <f aca="true" t="shared" si="27" ref="G87:L87">G88+G91+G96</f>
        <v>16420</v>
      </c>
      <c r="H87" s="51">
        <f>H88+H91+H96</f>
        <v>14549.3</v>
      </c>
      <c r="I87" s="51">
        <f>I88+I91+I96</f>
        <v>15265.199999999999</v>
      </c>
      <c r="J87" s="51">
        <f t="shared" si="27"/>
        <v>9384.7</v>
      </c>
      <c r="K87" s="51">
        <f t="shared" si="27"/>
        <v>8446.3</v>
      </c>
      <c r="L87" s="51">
        <f t="shared" si="27"/>
        <v>7601.7</v>
      </c>
    </row>
    <row r="88" spans="1:12" ht="274.5" customHeight="1">
      <c r="A88" s="4"/>
      <c r="B88" s="11"/>
      <c r="C88" s="7" t="s">
        <v>107</v>
      </c>
      <c r="D88" s="16" t="s">
        <v>106</v>
      </c>
      <c r="E88" s="22"/>
      <c r="F88" s="7"/>
      <c r="G88" s="52">
        <v>0</v>
      </c>
      <c r="H88" s="52">
        <v>2334.8</v>
      </c>
      <c r="I88" s="52">
        <v>2334.8</v>
      </c>
      <c r="J88" s="52">
        <v>27.5</v>
      </c>
      <c r="K88" s="52">
        <v>24.8</v>
      </c>
      <c r="L88" s="52">
        <v>22.3</v>
      </c>
    </row>
    <row r="89" spans="1:12" ht="283.5" customHeight="1">
      <c r="A89" s="4"/>
      <c r="B89" s="11"/>
      <c r="C89" s="7" t="s">
        <v>109</v>
      </c>
      <c r="D89" s="16" t="s">
        <v>108</v>
      </c>
      <c r="E89" s="22"/>
      <c r="F89" s="7"/>
      <c r="G89" s="52">
        <v>0</v>
      </c>
      <c r="H89" s="52">
        <v>2334.8</v>
      </c>
      <c r="I89" s="52">
        <v>2334.8</v>
      </c>
      <c r="J89" s="52">
        <v>27.5</v>
      </c>
      <c r="K89" s="52">
        <v>24.8</v>
      </c>
      <c r="L89" s="52">
        <v>22.3</v>
      </c>
    </row>
    <row r="90" spans="1:12" ht="254.25" customHeight="1">
      <c r="A90" s="4"/>
      <c r="B90" s="11"/>
      <c r="C90" s="7" t="s">
        <v>278</v>
      </c>
      <c r="D90" s="14" t="s">
        <v>279</v>
      </c>
      <c r="E90" s="22" t="s">
        <v>79</v>
      </c>
      <c r="F90" s="7"/>
      <c r="G90" s="52">
        <v>0</v>
      </c>
      <c r="H90" s="52">
        <v>2334.8</v>
      </c>
      <c r="I90" s="60">
        <v>2334.8</v>
      </c>
      <c r="J90" s="60">
        <v>27.5</v>
      </c>
      <c r="K90" s="60">
        <v>24.8</v>
      </c>
      <c r="L90" s="60">
        <v>22.3</v>
      </c>
    </row>
    <row r="91" spans="1:12" ht="113.25" customHeight="1">
      <c r="A91" s="4"/>
      <c r="B91" s="11"/>
      <c r="C91" s="7" t="s">
        <v>111</v>
      </c>
      <c r="D91" s="14" t="s">
        <v>110</v>
      </c>
      <c r="E91" s="22"/>
      <c r="F91" s="7"/>
      <c r="G91" s="52">
        <f aca="true" t="shared" si="28" ref="G91:L91">G92+G94</f>
        <v>12420</v>
      </c>
      <c r="H91" s="52">
        <f t="shared" si="28"/>
        <v>12214.5</v>
      </c>
      <c r="I91" s="52">
        <f t="shared" si="28"/>
        <v>12428.5</v>
      </c>
      <c r="J91" s="52">
        <f t="shared" si="28"/>
        <v>7757.2</v>
      </c>
      <c r="K91" s="52">
        <f t="shared" si="28"/>
        <v>6981.5</v>
      </c>
      <c r="L91" s="52">
        <f t="shared" si="28"/>
        <v>6283.4</v>
      </c>
    </row>
    <row r="92" spans="1:12" ht="121.5" customHeight="1">
      <c r="A92" s="4"/>
      <c r="B92" s="11"/>
      <c r="C92" s="7" t="s">
        <v>113</v>
      </c>
      <c r="D92" s="14" t="s">
        <v>112</v>
      </c>
      <c r="E92" s="22"/>
      <c r="F92" s="7"/>
      <c r="G92" s="52">
        <f aca="true" t="shared" si="29" ref="G92:L92">G93</f>
        <v>12420</v>
      </c>
      <c r="H92" s="52">
        <f t="shared" si="29"/>
        <v>11884.3</v>
      </c>
      <c r="I92" s="52">
        <f t="shared" si="29"/>
        <v>12098.3</v>
      </c>
      <c r="J92" s="52">
        <f t="shared" si="29"/>
        <v>7757.2</v>
      </c>
      <c r="K92" s="52">
        <f t="shared" si="29"/>
        <v>6981.5</v>
      </c>
      <c r="L92" s="52">
        <f t="shared" si="29"/>
        <v>6283.4</v>
      </c>
    </row>
    <row r="93" spans="1:12" ht="139.5" customHeight="1">
      <c r="A93" s="4"/>
      <c r="B93" s="11"/>
      <c r="C93" s="7" t="s">
        <v>170</v>
      </c>
      <c r="D93" s="7" t="s">
        <v>21</v>
      </c>
      <c r="E93" s="22" t="s">
        <v>155</v>
      </c>
      <c r="F93" s="7"/>
      <c r="G93" s="52">
        <v>12420</v>
      </c>
      <c r="H93" s="52">
        <v>11884.3</v>
      </c>
      <c r="I93" s="60">
        <v>12098.3</v>
      </c>
      <c r="J93" s="60">
        <v>7757.2</v>
      </c>
      <c r="K93" s="60">
        <v>6981.5</v>
      </c>
      <c r="L93" s="60">
        <v>6283.4</v>
      </c>
    </row>
    <row r="94" spans="1:12" ht="162" customHeight="1">
      <c r="A94" s="4"/>
      <c r="B94" s="11"/>
      <c r="C94" s="7" t="s">
        <v>115</v>
      </c>
      <c r="D94" s="7" t="s">
        <v>114</v>
      </c>
      <c r="E94" s="22"/>
      <c r="F94" s="7"/>
      <c r="G94" s="52">
        <f aca="true" t="shared" si="30" ref="G94:L94">G95</f>
        <v>0</v>
      </c>
      <c r="H94" s="52">
        <f t="shared" si="30"/>
        <v>330.2</v>
      </c>
      <c r="I94" s="52">
        <f t="shared" si="30"/>
        <v>330.2</v>
      </c>
      <c r="J94" s="52">
        <f t="shared" si="30"/>
        <v>0</v>
      </c>
      <c r="K94" s="52">
        <f t="shared" si="30"/>
        <v>0</v>
      </c>
      <c r="L94" s="52">
        <f t="shared" si="30"/>
        <v>0</v>
      </c>
    </row>
    <row r="95" spans="1:12" ht="146.25" customHeight="1">
      <c r="A95" s="4"/>
      <c r="B95" s="11"/>
      <c r="C95" s="7" t="s">
        <v>171</v>
      </c>
      <c r="D95" s="7" t="s">
        <v>22</v>
      </c>
      <c r="E95" s="22" t="s">
        <v>155</v>
      </c>
      <c r="F95" s="7"/>
      <c r="G95" s="52"/>
      <c r="H95" s="52">
        <v>330.2</v>
      </c>
      <c r="I95" s="60">
        <v>330.2</v>
      </c>
      <c r="J95" s="52">
        <v>0</v>
      </c>
      <c r="K95" s="52">
        <v>0</v>
      </c>
      <c r="L95" s="52">
        <v>0</v>
      </c>
    </row>
    <row r="96" spans="1:12" ht="128.25" customHeight="1">
      <c r="A96" s="4"/>
      <c r="B96" s="11"/>
      <c r="C96" s="8" t="s">
        <v>186</v>
      </c>
      <c r="D96" s="8" t="s">
        <v>330</v>
      </c>
      <c r="E96" s="17" t="s">
        <v>155</v>
      </c>
      <c r="F96" s="8"/>
      <c r="G96" s="51">
        <f aca="true" t="shared" si="31" ref="G96:L96">G97</f>
        <v>4000</v>
      </c>
      <c r="H96" s="51">
        <f t="shared" si="31"/>
        <v>0</v>
      </c>
      <c r="I96" s="51">
        <f t="shared" si="31"/>
        <v>501.9</v>
      </c>
      <c r="J96" s="51">
        <f t="shared" si="31"/>
        <v>1600</v>
      </c>
      <c r="K96" s="51">
        <f t="shared" si="31"/>
        <v>1440</v>
      </c>
      <c r="L96" s="51">
        <f t="shared" si="31"/>
        <v>1296</v>
      </c>
    </row>
    <row r="97" spans="1:12" ht="164.25" customHeight="1">
      <c r="A97" s="4"/>
      <c r="B97" s="11"/>
      <c r="C97" s="7" t="s">
        <v>174</v>
      </c>
      <c r="D97" s="7" t="s">
        <v>173</v>
      </c>
      <c r="E97" s="22" t="s">
        <v>155</v>
      </c>
      <c r="F97" s="7"/>
      <c r="G97" s="52">
        <v>4000</v>
      </c>
      <c r="H97" s="52">
        <v>0</v>
      </c>
      <c r="I97" s="60">
        <v>501.9</v>
      </c>
      <c r="J97" s="52">
        <v>1600</v>
      </c>
      <c r="K97" s="52">
        <v>1440</v>
      </c>
      <c r="L97" s="52">
        <v>1296</v>
      </c>
    </row>
    <row r="98" spans="1:12" ht="99" customHeight="1">
      <c r="A98" s="6"/>
      <c r="B98" s="5" t="s">
        <v>151</v>
      </c>
      <c r="C98" s="8" t="s">
        <v>84</v>
      </c>
      <c r="D98" s="8" t="s">
        <v>151</v>
      </c>
      <c r="E98" s="17"/>
      <c r="F98" s="8"/>
      <c r="G98" s="51">
        <f aca="true" t="shared" si="32" ref="G98:L98">G99+G120+G122+G125</f>
        <v>743.4</v>
      </c>
      <c r="H98" s="51">
        <f t="shared" si="32"/>
        <v>892.6000000000001</v>
      </c>
      <c r="I98" s="51">
        <f t="shared" si="32"/>
        <v>1379</v>
      </c>
      <c r="J98" s="51">
        <f t="shared" si="32"/>
        <v>564.8</v>
      </c>
      <c r="K98" s="51">
        <f t="shared" si="32"/>
        <v>590.8</v>
      </c>
      <c r="L98" s="51">
        <f t="shared" si="32"/>
        <v>614.4000000000001</v>
      </c>
    </row>
    <row r="99" spans="1:12" ht="187.5" customHeight="1">
      <c r="A99" s="4"/>
      <c r="B99" s="11"/>
      <c r="C99" s="8" t="s">
        <v>197</v>
      </c>
      <c r="D99" s="8" t="s">
        <v>198</v>
      </c>
      <c r="E99" s="17"/>
      <c r="F99" s="8"/>
      <c r="G99" s="51">
        <f>G100+G101+G102+G103+G105+G106+G107+G108+G109+G111+G112+G114+G115+G116+G117+G118+G119</f>
        <v>336</v>
      </c>
      <c r="H99" s="51">
        <f>H100+H102+H103+H105+H107+H108+H109+H110+H111+H112+H113+H114+H115+H116+H119</f>
        <v>380</v>
      </c>
      <c r="I99" s="51">
        <f>I100+I102+I103+I105+I107+I108+I109+I110+I111+I112+I113+I114+I115+I116+I119</f>
        <v>540.1</v>
      </c>
      <c r="J99" s="51">
        <f>J100+J102+J103+J105+J107+J108+J109+J110+J111+J112+J113+J114+J115+J116+J119</f>
        <v>406.79999999999995</v>
      </c>
      <c r="K99" s="51">
        <f>K100+K102+K103+K105+K107+K108+K109+K110+K111+K112+K113+K114+K115+K116+K119</f>
        <v>432.79999999999995</v>
      </c>
      <c r="L99" s="51">
        <f>L100+L102+L103+L105+L107+L108+L109+L110+L111+L112+L113+L114+L115+L116+L119</f>
        <v>594.4000000000001</v>
      </c>
    </row>
    <row r="100" spans="1:12" ht="341.25" customHeight="1">
      <c r="A100" s="4"/>
      <c r="B100" s="43"/>
      <c r="C100" s="7" t="s">
        <v>214</v>
      </c>
      <c r="D100" s="41" t="s">
        <v>213</v>
      </c>
      <c r="E100" s="22" t="s">
        <v>212</v>
      </c>
      <c r="F100" s="7"/>
      <c r="G100" s="52">
        <v>10</v>
      </c>
      <c r="H100" s="52">
        <v>0.5</v>
      </c>
      <c r="I100" s="52">
        <v>1</v>
      </c>
      <c r="J100" s="52">
        <v>0.5</v>
      </c>
      <c r="K100" s="52">
        <v>0.5</v>
      </c>
      <c r="L100" s="52">
        <v>0.6</v>
      </c>
    </row>
    <row r="101" spans="1:12" ht="0.75" customHeight="1">
      <c r="A101" s="4"/>
      <c r="B101" s="11"/>
      <c r="C101" s="7"/>
      <c r="D101" s="14"/>
      <c r="E101" s="22"/>
      <c r="F101" s="7"/>
      <c r="G101" s="52"/>
      <c r="H101" s="52"/>
      <c r="I101" s="60"/>
      <c r="J101" s="60"/>
      <c r="K101" s="60"/>
      <c r="L101" s="60"/>
    </row>
    <row r="102" spans="1:12" ht="286.5" customHeight="1">
      <c r="A102" s="4"/>
      <c r="B102" s="11"/>
      <c r="C102" s="7" t="s">
        <v>280</v>
      </c>
      <c r="D102" s="14" t="s">
        <v>215</v>
      </c>
      <c r="E102" s="22" t="s">
        <v>323</v>
      </c>
      <c r="F102" s="7"/>
      <c r="G102" s="52">
        <v>2</v>
      </c>
      <c r="H102" s="52">
        <v>5.6</v>
      </c>
      <c r="I102" s="60">
        <v>7.2</v>
      </c>
      <c r="J102" s="60">
        <v>3</v>
      </c>
      <c r="K102" s="60">
        <v>3</v>
      </c>
      <c r="L102" s="60">
        <v>3</v>
      </c>
    </row>
    <row r="103" spans="1:12" ht="272.25" customHeight="1">
      <c r="A103" s="43"/>
      <c r="B103" s="43"/>
      <c r="C103" s="7" t="s">
        <v>282</v>
      </c>
      <c r="D103" s="14" t="s">
        <v>216</v>
      </c>
      <c r="E103" s="22" t="s">
        <v>212</v>
      </c>
      <c r="F103" s="7"/>
      <c r="G103" s="52">
        <v>65</v>
      </c>
      <c r="H103" s="52">
        <v>42.7</v>
      </c>
      <c r="I103" s="52">
        <v>99.1</v>
      </c>
      <c r="J103" s="52">
        <v>78.5</v>
      </c>
      <c r="K103" s="52">
        <v>82.1</v>
      </c>
      <c r="L103" s="52">
        <v>107.2</v>
      </c>
    </row>
    <row r="104" spans="1:12" ht="84" customHeight="1" hidden="1">
      <c r="A104" s="4"/>
      <c r="B104" s="11"/>
      <c r="C104" s="7"/>
      <c r="D104" s="7" t="s">
        <v>216</v>
      </c>
      <c r="E104" s="21"/>
      <c r="F104" s="7"/>
      <c r="G104" s="52"/>
      <c r="H104" s="52"/>
      <c r="I104" s="60"/>
      <c r="J104" s="60"/>
      <c r="K104" s="60"/>
      <c r="L104" s="60"/>
    </row>
    <row r="105" spans="1:12" ht="269.25" customHeight="1">
      <c r="A105" s="4"/>
      <c r="B105" s="11"/>
      <c r="C105" s="7" t="s">
        <v>281</v>
      </c>
      <c r="D105" s="7" t="s">
        <v>190</v>
      </c>
      <c r="E105" s="21" t="s">
        <v>321</v>
      </c>
      <c r="F105" s="7"/>
      <c r="G105" s="52">
        <v>5</v>
      </c>
      <c r="H105" s="52">
        <v>0</v>
      </c>
      <c r="I105" s="60">
        <v>0</v>
      </c>
      <c r="J105" s="60">
        <v>2.5</v>
      </c>
      <c r="K105" s="60">
        <v>2.5</v>
      </c>
      <c r="L105" s="60">
        <v>2.5</v>
      </c>
    </row>
    <row r="106" spans="1:12" ht="1.5" customHeight="1">
      <c r="A106" s="4"/>
      <c r="B106" s="11"/>
      <c r="C106" s="7"/>
      <c r="D106" s="14"/>
      <c r="E106" s="22"/>
      <c r="F106" s="7"/>
      <c r="G106" s="52"/>
      <c r="H106" s="52"/>
      <c r="I106" s="60"/>
      <c r="J106" s="60"/>
      <c r="K106" s="60"/>
      <c r="L106" s="60"/>
    </row>
    <row r="107" spans="1:12" ht="282" customHeight="1">
      <c r="A107" s="4"/>
      <c r="B107" s="11"/>
      <c r="C107" s="7" t="s">
        <v>351</v>
      </c>
      <c r="D107" s="14" t="s">
        <v>216</v>
      </c>
      <c r="E107" s="22" t="s">
        <v>322</v>
      </c>
      <c r="F107" s="7"/>
      <c r="G107" s="52">
        <v>3</v>
      </c>
      <c r="H107" s="52">
        <v>2.3</v>
      </c>
      <c r="I107" s="52">
        <v>2.3</v>
      </c>
      <c r="J107" s="52">
        <v>3</v>
      </c>
      <c r="K107" s="52">
        <v>3</v>
      </c>
      <c r="L107" s="52">
        <v>3.5</v>
      </c>
    </row>
    <row r="108" spans="1:12" ht="245.25" customHeight="1">
      <c r="A108" s="4"/>
      <c r="B108" s="11"/>
      <c r="C108" s="7" t="s">
        <v>410</v>
      </c>
      <c r="D108" s="7" t="s">
        <v>411</v>
      </c>
      <c r="E108" s="22" t="s">
        <v>212</v>
      </c>
      <c r="F108" s="7"/>
      <c r="G108" s="52">
        <v>0</v>
      </c>
      <c r="H108" s="52">
        <v>1</v>
      </c>
      <c r="I108" s="60">
        <v>3.5</v>
      </c>
      <c r="J108" s="60">
        <v>0</v>
      </c>
      <c r="K108" s="60">
        <v>0</v>
      </c>
      <c r="L108" s="60">
        <v>0</v>
      </c>
    </row>
    <row r="109" spans="1:12" ht="295.5" customHeight="1">
      <c r="A109" s="4"/>
      <c r="B109" s="11"/>
      <c r="C109" s="7" t="s">
        <v>283</v>
      </c>
      <c r="D109" s="14" t="s">
        <v>284</v>
      </c>
      <c r="E109" s="21" t="s">
        <v>322</v>
      </c>
      <c r="F109" s="7"/>
      <c r="G109" s="52">
        <v>1</v>
      </c>
      <c r="H109" s="52">
        <v>0</v>
      </c>
      <c r="I109" s="52">
        <v>0</v>
      </c>
      <c r="J109" s="52">
        <v>0.5</v>
      </c>
      <c r="K109" s="52">
        <v>0.5</v>
      </c>
      <c r="L109" s="52">
        <v>0.5</v>
      </c>
    </row>
    <row r="110" spans="1:12" ht="295.5" customHeight="1">
      <c r="A110" s="4"/>
      <c r="B110" s="11"/>
      <c r="C110" s="7" t="s">
        <v>409</v>
      </c>
      <c r="D110" s="14" t="s">
        <v>371</v>
      </c>
      <c r="E110" s="21" t="s">
        <v>212</v>
      </c>
      <c r="F110" s="7"/>
      <c r="G110" s="52">
        <v>0</v>
      </c>
      <c r="H110" s="52">
        <v>15</v>
      </c>
      <c r="I110" s="52">
        <v>15</v>
      </c>
      <c r="J110" s="52">
        <v>0</v>
      </c>
      <c r="K110" s="52">
        <v>0</v>
      </c>
      <c r="L110" s="52">
        <v>0</v>
      </c>
    </row>
    <row r="111" spans="1:12" ht="257.25" customHeight="1">
      <c r="A111" s="4"/>
      <c r="B111" s="11"/>
      <c r="C111" s="7" t="s">
        <v>285</v>
      </c>
      <c r="D111" s="14" t="s">
        <v>286</v>
      </c>
      <c r="E111" s="21" t="s">
        <v>212</v>
      </c>
      <c r="F111" s="7"/>
      <c r="G111" s="52">
        <v>90</v>
      </c>
      <c r="H111" s="52">
        <v>70.3</v>
      </c>
      <c r="I111" s="60">
        <v>100</v>
      </c>
      <c r="J111" s="60">
        <v>113.2</v>
      </c>
      <c r="K111" s="60">
        <v>126.1</v>
      </c>
      <c r="L111" s="60">
        <v>193.5</v>
      </c>
    </row>
    <row r="112" spans="1:12" ht="290.25" customHeight="1">
      <c r="A112" s="4"/>
      <c r="B112" s="11"/>
      <c r="C112" s="7" t="s">
        <v>287</v>
      </c>
      <c r="D112" s="14" t="s">
        <v>288</v>
      </c>
      <c r="E112" s="22" t="s">
        <v>212</v>
      </c>
      <c r="F112" s="7"/>
      <c r="G112" s="52">
        <v>8</v>
      </c>
      <c r="H112" s="52">
        <v>0.5</v>
      </c>
      <c r="I112" s="60">
        <v>1</v>
      </c>
      <c r="J112" s="60">
        <v>0.1</v>
      </c>
      <c r="K112" s="60">
        <v>0.1</v>
      </c>
      <c r="L112" s="60">
        <v>0.1</v>
      </c>
    </row>
    <row r="113" spans="1:12" ht="310.5" customHeight="1">
      <c r="A113" s="4"/>
      <c r="B113" s="11"/>
      <c r="C113" s="7" t="s">
        <v>369</v>
      </c>
      <c r="D113" s="14" t="s">
        <v>370</v>
      </c>
      <c r="E113" s="22" t="s">
        <v>212</v>
      </c>
      <c r="F113" s="7"/>
      <c r="G113" s="52">
        <v>0</v>
      </c>
      <c r="H113" s="52">
        <v>6.5</v>
      </c>
      <c r="I113" s="60">
        <v>6.5</v>
      </c>
      <c r="J113" s="60">
        <v>0</v>
      </c>
      <c r="K113" s="60">
        <v>0</v>
      </c>
      <c r="L113" s="60">
        <v>0</v>
      </c>
    </row>
    <row r="114" spans="1:12" ht="271.5" customHeight="1">
      <c r="A114" s="4"/>
      <c r="B114" s="11"/>
      <c r="C114" s="7" t="s">
        <v>289</v>
      </c>
      <c r="D114" s="14" t="s">
        <v>290</v>
      </c>
      <c r="E114" s="22" t="s">
        <v>212</v>
      </c>
      <c r="F114" s="7"/>
      <c r="G114" s="52">
        <v>40</v>
      </c>
      <c r="H114" s="52">
        <v>89.8</v>
      </c>
      <c r="I114" s="52">
        <v>92</v>
      </c>
      <c r="J114" s="52">
        <v>90.5</v>
      </c>
      <c r="K114" s="52">
        <v>94.6</v>
      </c>
      <c r="L114" s="52">
        <v>128.5</v>
      </c>
    </row>
    <row r="115" spans="1:12" s="29" customFormat="1" ht="267.75" customHeight="1">
      <c r="A115" s="45"/>
      <c r="B115" s="28"/>
      <c r="C115" s="46" t="s">
        <v>291</v>
      </c>
      <c r="D115" s="46" t="s">
        <v>292</v>
      </c>
      <c r="E115" s="47" t="s">
        <v>212</v>
      </c>
      <c r="F115" s="46"/>
      <c r="G115" s="52">
        <v>105</v>
      </c>
      <c r="H115" s="52">
        <v>133.3</v>
      </c>
      <c r="I115" s="60">
        <v>200</v>
      </c>
      <c r="J115" s="60">
        <v>107</v>
      </c>
      <c r="K115" s="60">
        <v>111.9</v>
      </c>
      <c r="L115" s="60">
        <v>146.5</v>
      </c>
    </row>
    <row r="116" spans="1:12" ht="259.5" customHeight="1">
      <c r="A116" s="4"/>
      <c r="B116" s="11"/>
      <c r="C116" s="7" t="s">
        <v>294</v>
      </c>
      <c r="D116" s="7" t="s">
        <v>191</v>
      </c>
      <c r="E116" s="22" t="s">
        <v>322</v>
      </c>
      <c r="F116" s="7"/>
      <c r="G116" s="52">
        <v>2</v>
      </c>
      <c r="H116" s="52">
        <v>0.3</v>
      </c>
      <c r="I116" s="52">
        <v>0.3</v>
      </c>
      <c r="J116" s="52">
        <v>1</v>
      </c>
      <c r="K116" s="52">
        <v>1</v>
      </c>
      <c r="L116" s="52">
        <v>1</v>
      </c>
    </row>
    <row r="117" spans="1:12" ht="274.5" customHeight="1" hidden="1">
      <c r="A117" s="4"/>
      <c r="B117" s="11"/>
      <c r="C117" s="7"/>
      <c r="D117" s="7"/>
      <c r="E117" s="22"/>
      <c r="F117" s="7"/>
      <c r="G117" s="52"/>
      <c r="H117" s="52"/>
      <c r="I117" s="52"/>
      <c r="J117" s="52"/>
      <c r="K117" s="52"/>
      <c r="L117" s="52"/>
    </row>
    <row r="118" spans="1:12" ht="260.25" customHeight="1" hidden="1">
      <c r="A118" s="4"/>
      <c r="B118" s="11"/>
      <c r="C118" s="7" t="s">
        <v>329</v>
      </c>
      <c r="D118" s="7" t="s">
        <v>191</v>
      </c>
      <c r="E118" s="22" t="s">
        <v>212</v>
      </c>
      <c r="F118" s="7"/>
      <c r="G118" s="52"/>
      <c r="H118" s="52"/>
      <c r="I118" s="60"/>
      <c r="J118" s="60"/>
      <c r="K118" s="60"/>
      <c r="L118" s="60"/>
    </row>
    <row r="119" spans="1:12" ht="276.75" customHeight="1">
      <c r="A119" s="4"/>
      <c r="B119" s="11"/>
      <c r="C119" s="7" t="s">
        <v>293</v>
      </c>
      <c r="D119" s="7" t="s">
        <v>191</v>
      </c>
      <c r="E119" s="21" t="s">
        <v>322</v>
      </c>
      <c r="F119" s="7"/>
      <c r="G119" s="52">
        <v>5</v>
      </c>
      <c r="H119" s="52">
        <v>12.2</v>
      </c>
      <c r="I119" s="60">
        <v>12.2</v>
      </c>
      <c r="J119" s="60">
        <v>7</v>
      </c>
      <c r="K119" s="60">
        <v>7.5</v>
      </c>
      <c r="L119" s="60">
        <v>7.5</v>
      </c>
    </row>
    <row r="120" spans="1:12" ht="117.75" customHeight="1">
      <c r="A120" s="4"/>
      <c r="B120" s="11"/>
      <c r="C120" s="8" t="s">
        <v>199</v>
      </c>
      <c r="D120" s="38" t="s">
        <v>200</v>
      </c>
      <c r="E120" s="18"/>
      <c r="F120" s="8"/>
      <c r="G120" s="51">
        <f aca="true" t="shared" si="33" ref="G120:L120">G121</f>
        <v>100</v>
      </c>
      <c r="H120" s="51">
        <f t="shared" si="33"/>
        <v>2</v>
      </c>
      <c r="I120" s="51">
        <f t="shared" si="33"/>
        <v>2</v>
      </c>
      <c r="J120" s="51">
        <f t="shared" si="33"/>
        <v>0</v>
      </c>
      <c r="K120" s="51">
        <f t="shared" si="33"/>
        <v>0</v>
      </c>
      <c r="L120" s="51">
        <f t="shared" si="33"/>
        <v>0</v>
      </c>
    </row>
    <row r="121" spans="1:12" ht="126.75" customHeight="1">
      <c r="A121" s="4"/>
      <c r="B121" s="11"/>
      <c r="C121" s="7" t="s">
        <v>217</v>
      </c>
      <c r="D121" s="37" t="s">
        <v>193</v>
      </c>
      <c r="E121" s="21" t="s">
        <v>155</v>
      </c>
      <c r="F121" s="7"/>
      <c r="G121" s="52">
        <v>100</v>
      </c>
      <c r="H121" s="52">
        <v>2</v>
      </c>
      <c r="I121" s="60">
        <v>2</v>
      </c>
      <c r="J121" s="60">
        <v>0</v>
      </c>
      <c r="K121" s="60">
        <v>0</v>
      </c>
      <c r="L121" s="60">
        <v>0</v>
      </c>
    </row>
    <row r="122" spans="1:12" ht="313.5" customHeight="1">
      <c r="A122" s="4"/>
      <c r="B122" s="11"/>
      <c r="C122" s="8" t="s">
        <v>295</v>
      </c>
      <c r="D122" s="42" t="s">
        <v>201</v>
      </c>
      <c r="E122" s="18" t="s">
        <v>155</v>
      </c>
      <c r="F122" s="8"/>
      <c r="G122" s="51">
        <f aca="true" t="shared" si="34" ref="G122:L122">G124</f>
        <v>200</v>
      </c>
      <c r="H122" s="51">
        <f>H123+H124</f>
        <v>172.70000000000002</v>
      </c>
      <c r="I122" s="51">
        <f>I123+I124</f>
        <v>228.8</v>
      </c>
      <c r="J122" s="51">
        <f t="shared" si="34"/>
        <v>0</v>
      </c>
      <c r="K122" s="51">
        <f t="shared" si="34"/>
        <v>0</v>
      </c>
      <c r="L122" s="51">
        <f t="shared" si="34"/>
        <v>0</v>
      </c>
    </row>
    <row r="123" spans="1:12" ht="200.25" customHeight="1">
      <c r="A123" s="4"/>
      <c r="B123" s="11"/>
      <c r="C123" s="7" t="s">
        <v>368</v>
      </c>
      <c r="D123" s="37" t="s">
        <v>192</v>
      </c>
      <c r="E123" s="21" t="s">
        <v>156</v>
      </c>
      <c r="F123" s="7"/>
      <c r="G123" s="52">
        <v>0</v>
      </c>
      <c r="H123" s="52">
        <v>29.3</v>
      </c>
      <c r="I123" s="52">
        <v>37.9</v>
      </c>
      <c r="J123" s="51">
        <v>0</v>
      </c>
      <c r="K123" s="51">
        <v>0</v>
      </c>
      <c r="L123" s="51">
        <v>0</v>
      </c>
    </row>
    <row r="124" spans="1:12" ht="162.75" customHeight="1">
      <c r="A124" s="4"/>
      <c r="B124" s="11"/>
      <c r="C124" s="7" t="s">
        <v>218</v>
      </c>
      <c r="D124" s="37" t="s">
        <v>192</v>
      </c>
      <c r="E124" s="21" t="s">
        <v>155</v>
      </c>
      <c r="F124" s="7"/>
      <c r="G124" s="52">
        <v>200</v>
      </c>
      <c r="H124" s="52">
        <v>143.4</v>
      </c>
      <c r="I124" s="60">
        <v>190.9</v>
      </c>
      <c r="J124" s="60">
        <v>0</v>
      </c>
      <c r="K124" s="60">
        <v>0</v>
      </c>
      <c r="L124" s="60">
        <v>0</v>
      </c>
    </row>
    <row r="125" spans="1:12" ht="69" customHeight="1">
      <c r="A125" s="4"/>
      <c r="B125" s="11"/>
      <c r="C125" s="6" t="s">
        <v>219</v>
      </c>
      <c r="D125" s="42" t="s">
        <v>220</v>
      </c>
      <c r="E125" s="18"/>
      <c r="F125" s="8"/>
      <c r="G125" s="51">
        <f>G126+G127+G127+G128+G129+G130+G133</f>
        <v>107.4</v>
      </c>
      <c r="H125" s="51">
        <f>H126+H127+H128+H129+H130+H133</f>
        <v>337.90000000000003</v>
      </c>
      <c r="I125" s="51">
        <f>I126+I127+I128+I129+I130+I133+I132</f>
        <v>608.1</v>
      </c>
      <c r="J125" s="51">
        <f>J126+J127+J128+J129+J130+J133</f>
        <v>158</v>
      </c>
      <c r="K125" s="51">
        <f>K126+K127+K128+K129+K130+K133</f>
        <v>158</v>
      </c>
      <c r="L125" s="51">
        <f>L126+L127+L128+L129+L130+L133</f>
        <v>20</v>
      </c>
    </row>
    <row r="126" spans="1:12" ht="183" customHeight="1">
      <c r="A126" s="4"/>
      <c r="B126" s="11"/>
      <c r="C126" s="4" t="s">
        <v>363</v>
      </c>
      <c r="D126" s="37" t="s">
        <v>364</v>
      </c>
      <c r="E126" s="21" t="s">
        <v>155</v>
      </c>
      <c r="F126" s="7"/>
      <c r="G126" s="52">
        <v>0</v>
      </c>
      <c r="H126" s="52">
        <v>1.5</v>
      </c>
      <c r="I126" s="52">
        <v>2</v>
      </c>
      <c r="J126" s="52">
        <v>0</v>
      </c>
      <c r="K126" s="52">
        <v>0</v>
      </c>
      <c r="L126" s="52">
        <v>0</v>
      </c>
    </row>
    <row r="127" spans="1:12" ht="294.75" customHeight="1">
      <c r="A127" s="4"/>
      <c r="B127" s="11"/>
      <c r="C127" s="4" t="s">
        <v>367</v>
      </c>
      <c r="D127" s="37" t="s">
        <v>222</v>
      </c>
      <c r="E127" s="21" t="s">
        <v>298</v>
      </c>
      <c r="F127" s="7"/>
      <c r="G127" s="52">
        <v>0</v>
      </c>
      <c r="H127" s="52">
        <v>275.5</v>
      </c>
      <c r="I127" s="52">
        <v>300</v>
      </c>
      <c r="J127" s="52">
        <v>158</v>
      </c>
      <c r="K127" s="52">
        <v>158</v>
      </c>
      <c r="L127" s="52">
        <v>20</v>
      </c>
    </row>
    <row r="128" spans="1:12" ht="350.25" customHeight="1">
      <c r="A128" s="4"/>
      <c r="B128" s="11"/>
      <c r="C128" s="4" t="s">
        <v>221</v>
      </c>
      <c r="D128" s="3" t="s">
        <v>222</v>
      </c>
      <c r="E128" s="21" t="s">
        <v>365</v>
      </c>
      <c r="F128" s="7"/>
      <c r="G128" s="52">
        <v>0</v>
      </c>
      <c r="H128" s="52">
        <v>57.8</v>
      </c>
      <c r="I128" s="60">
        <v>57.8</v>
      </c>
      <c r="J128" s="60">
        <v>0</v>
      </c>
      <c r="K128" s="60">
        <v>0</v>
      </c>
      <c r="L128" s="60">
        <v>0</v>
      </c>
    </row>
    <row r="129" spans="1:12" ht="162" customHeight="1">
      <c r="A129" s="4"/>
      <c r="B129" s="11"/>
      <c r="C129" s="4" t="s">
        <v>223</v>
      </c>
      <c r="D129" s="3" t="s">
        <v>222</v>
      </c>
      <c r="E129" s="21" t="s">
        <v>83</v>
      </c>
      <c r="F129" s="7"/>
      <c r="G129" s="52">
        <v>0</v>
      </c>
      <c r="H129" s="52">
        <v>6.3</v>
      </c>
      <c r="I129" s="60">
        <v>6.3</v>
      </c>
      <c r="J129" s="60">
        <v>0</v>
      </c>
      <c r="K129" s="60">
        <v>0</v>
      </c>
      <c r="L129" s="60">
        <v>0</v>
      </c>
    </row>
    <row r="130" spans="1:12" ht="364.5" customHeight="1">
      <c r="A130" s="4"/>
      <c r="B130" s="11"/>
      <c r="C130" s="4" t="s">
        <v>224</v>
      </c>
      <c r="D130" s="3" t="s">
        <v>222</v>
      </c>
      <c r="E130" s="21" t="s">
        <v>155</v>
      </c>
      <c r="F130" s="7"/>
      <c r="G130" s="52">
        <v>107.4</v>
      </c>
      <c r="H130" s="52">
        <v>2</v>
      </c>
      <c r="I130" s="60">
        <v>2</v>
      </c>
      <c r="J130" s="60">
        <v>0</v>
      </c>
      <c r="K130" s="60">
        <v>0</v>
      </c>
      <c r="L130" s="60">
        <v>0</v>
      </c>
    </row>
    <row r="131" spans="1:12" ht="201.75" customHeight="1" hidden="1">
      <c r="A131" s="4"/>
      <c r="B131" s="11"/>
      <c r="C131" s="4" t="s">
        <v>296</v>
      </c>
      <c r="D131" s="37" t="s">
        <v>225</v>
      </c>
      <c r="E131" s="21" t="s">
        <v>61</v>
      </c>
      <c r="F131" s="7"/>
      <c r="G131" s="52"/>
      <c r="H131" s="52"/>
      <c r="I131" s="60"/>
      <c r="J131" s="60"/>
      <c r="K131" s="60"/>
      <c r="L131" s="60"/>
    </row>
    <row r="132" spans="1:12" ht="241.5" customHeight="1">
      <c r="A132" s="4"/>
      <c r="B132" s="11"/>
      <c r="C132" s="4" t="s">
        <v>412</v>
      </c>
      <c r="D132" s="37" t="s">
        <v>414</v>
      </c>
      <c r="E132" s="21" t="s">
        <v>413</v>
      </c>
      <c r="F132" s="7"/>
      <c r="G132" s="52">
        <v>0</v>
      </c>
      <c r="H132" s="52">
        <v>0</v>
      </c>
      <c r="I132" s="60">
        <v>240</v>
      </c>
      <c r="J132" s="60">
        <v>0</v>
      </c>
      <c r="K132" s="60">
        <v>0</v>
      </c>
      <c r="L132" s="60">
        <v>0</v>
      </c>
    </row>
    <row r="133" spans="1:12" ht="281.25" customHeight="1">
      <c r="A133" s="4"/>
      <c r="B133" s="11"/>
      <c r="C133" s="4" t="s">
        <v>297</v>
      </c>
      <c r="D133" s="3" t="s">
        <v>366</v>
      </c>
      <c r="E133" s="21" t="s">
        <v>298</v>
      </c>
      <c r="F133" s="7"/>
      <c r="G133" s="52">
        <v>0</v>
      </c>
      <c r="H133" s="52">
        <v>-5.2</v>
      </c>
      <c r="I133" s="60">
        <v>0</v>
      </c>
      <c r="J133" s="60">
        <v>0</v>
      </c>
      <c r="K133" s="60">
        <v>0</v>
      </c>
      <c r="L133" s="60">
        <v>0</v>
      </c>
    </row>
    <row r="134" spans="1:12" ht="56.25" customHeight="1">
      <c r="A134" s="4"/>
      <c r="B134" s="12"/>
      <c r="C134" s="6" t="s">
        <v>299</v>
      </c>
      <c r="D134" s="38" t="s">
        <v>300</v>
      </c>
      <c r="E134" s="18"/>
      <c r="F134" s="8"/>
      <c r="G134" s="51">
        <f aca="true" t="shared" si="35" ref="G134:L134">G135</f>
        <v>1000.2</v>
      </c>
      <c r="H134" s="51">
        <f t="shared" si="35"/>
        <v>856.6</v>
      </c>
      <c r="I134" s="51">
        <f t="shared" si="35"/>
        <v>1000.2</v>
      </c>
      <c r="J134" s="51">
        <f t="shared" si="35"/>
        <v>0</v>
      </c>
      <c r="K134" s="51">
        <f t="shared" si="35"/>
        <v>0</v>
      </c>
      <c r="L134" s="51">
        <f t="shared" si="35"/>
        <v>0</v>
      </c>
    </row>
    <row r="135" spans="1:12" ht="77.25" customHeight="1">
      <c r="A135" s="4"/>
      <c r="B135" s="11"/>
      <c r="C135" s="4" t="s">
        <v>302</v>
      </c>
      <c r="D135" s="3" t="s">
        <v>301</v>
      </c>
      <c r="E135" s="21" t="s">
        <v>155</v>
      </c>
      <c r="F135" s="7"/>
      <c r="G135" s="52">
        <v>1000.2</v>
      </c>
      <c r="H135" s="52">
        <v>856.6</v>
      </c>
      <c r="I135" s="60">
        <v>1000.2</v>
      </c>
      <c r="J135" s="60"/>
      <c r="K135" s="60"/>
      <c r="L135" s="60"/>
    </row>
    <row r="136" spans="1:12" ht="70.5" customHeight="1">
      <c r="A136" s="6"/>
      <c r="B136" s="5" t="s">
        <v>152</v>
      </c>
      <c r="C136" s="8" t="s">
        <v>116</v>
      </c>
      <c r="D136" s="8" t="s">
        <v>152</v>
      </c>
      <c r="E136" s="17"/>
      <c r="F136" s="8"/>
      <c r="G136" s="51">
        <f>G137+G202+G204+G206</f>
        <v>1172568.5000000002</v>
      </c>
      <c r="H136" s="51">
        <f>H137+H202+H204+H206</f>
        <v>773377.5</v>
      </c>
      <c r="I136" s="51">
        <f>I137+I202+I204+I206</f>
        <v>1173227.8</v>
      </c>
      <c r="J136" s="51">
        <f>J138+J143+J172+J195+J204+J206</f>
        <v>1036773.4</v>
      </c>
      <c r="K136" s="51">
        <f>K138+K143+K172+K195+K204+K206</f>
        <v>957877.6000000002</v>
      </c>
      <c r="L136" s="51">
        <f>L138+L143+L172+L195+L204+L206</f>
        <v>934734.8999999999</v>
      </c>
    </row>
    <row r="137" spans="1:12" ht="98.25" customHeight="1">
      <c r="A137" s="6"/>
      <c r="B137" s="5" t="s">
        <v>153</v>
      </c>
      <c r="C137" s="8" t="s">
        <v>117</v>
      </c>
      <c r="D137" s="8" t="s">
        <v>153</v>
      </c>
      <c r="E137" s="17"/>
      <c r="F137" s="8"/>
      <c r="G137" s="51">
        <f aca="true" t="shared" si="36" ref="G137:L137">G138+G143+G172+G195</f>
        <v>1164115.2000000002</v>
      </c>
      <c r="H137" s="51">
        <f t="shared" si="36"/>
        <v>766921.2</v>
      </c>
      <c r="I137" s="51">
        <f t="shared" si="36"/>
        <v>1164236</v>
      </c>
      <c r="J137" s="51">
        <f t="shared" si="36"/>
        <v>1036773.4</v>
      </c>
      <c r="K137" s="51">
        <f t="shared" si="36"/>
        <v>957877.6000000002</v>
      </c>
      <c r="L137" s="51">
        <f t="shared" si="36"/>
        <v>934734.8999999999</v>
      </c>
    </row>
    <row r="138" spans="1:12" ht="75.75" customHeight="1">
      <c r="A138" s="6"/>
      <c r="B138" s="5" t="s">
        <v>118</v>
      </c>
      <c r="C138" s="8" t="s">
        <v>179</v>
      </c>
      <c r="D138" s="8" t="s">
        <v>118</v>
      </c>
      <c r="E138" s="17"/>
      <c r="F138" s="8"/>
      <c r="G138" s="51">
        <f aca="true" t="shared" si="37" ref="G138:L138">G140+G142</f>
        <v>316179.3</v>
      </c>
      <c r="H138" s="51">
        <f t="shared" si="37"/>
        <v>227479.90000000002</v>
      </c>
      <c r="I138" s="51">
        <f t="shared" si="37"/>
        <v>316179.3</v>
      </c>
      <c r="J138" s="51">
        <f t="shared" si="37"/>
        <v>315171</v>
      </c>
      <c r="K138" s="51">
        <f t="shared" si="37"/>
        <v>275584.1</v>
      </c>
      <c r="L138" s="51">
        <f t="shared" si="37"/>
        <v>253388.9</v>
      </c>
    </row>
    <row r="139" spans="1:12" ht="40.5" customHeight="1" hidden="1">
      <c r="A139" s="4"/>
      <c r="B139" s="11"/>
      <c r="C139" s="7" t="s">
        <v>120</v>
      </c>
      <c r="D139" s="7" t="s">
        <v>119</v>
      </c>
      <c r="E139" s="22"/>
      <c r="F139" s="7"/>
      <c r="G139" s="52"/>
      <c r="H139" s="52"/>
      <c r="I139" s="60"/>
      <c r="J139" s="60"/>
      <c r="K139" s="60"/>
      <c r="L139" s="60"/>
    </row>
    <row r="140" spans="1:12" ht="99.75" customHeight="1">
      <c r="A140" s="4"/>
      <c r="B140" s="11"/>
      <c r="C140" s="7" t="s">
        <v>227</v>
      </c>
      <c r="D140" s="7" t="s">
        <v>372</v>
      </c>
      <c r="E140" s="22" t="s">
        <v>123</v>
      </c>
      <c r="F140" s="7"/>
      <c r="G140" s="52">
        <v>257455</v>
      </c>
      <c r="H140" s="52">
        <v>183436.7</v>
      </c>
      <c r="I140" s="60">
        <v>257455</v>
      </c>
      <c r="J140" s="60">
        <v>278010.7</v>
      </c>
      <c r="K140" s="60">
        <v>239766.8</v>
      </c>
      <c r="L140" s="60">
        <v>201741.8</v>
      </c>
    </row>
    <row r="141" spans="1:12" ht="40.5" customHeight="1" hidden="1">
      <c r="A141" s="4"/>
      <c r="B141" s="11"/>
      <c r="C141" s="7" t="s">
        <v>122</v>
      </c>
      <c r="D141" s="7" t="s">
        <v>121</v>
      </c>
      <c r="E141" s="22"/>
      <c r="F141" s="7"/>
      <c r="G141" s="52"/>
      <c r="H141" s="52"/>
      <c r="I141" s="60"/>
      <c r="J141" s="60"/>
      <c r="K141" s="60"/>
      <c r="L141" s="60"/>
    </row>
    <row r="142" spans="1:12" ht="118.5" customHeight="1">
      <c r="A142" s="4"/>
      <c r="B142" s="11"/>
      <c r="C142" s="7" t="s">
        <v>228</v>
      </c>
      <c r="D142" s="7" t="s">
        <v>373</v>
      </c>
      <c r="E142" s="22" t="s">
        <v>123</v>
      </c>
      <c r="F142" s="7"/>
      <c r="G142" s="52">
        <v>58724.3</v>
      </c>
      <c r="H142" s="52">
        <v>44043.2</v>
      </c>
      <c r="I142" s="60">
        <v>58724.3</v>
      </c>
      <c r="J142" s="60">
        <v>37160.3</v>
      </c>
      <c r="K142" s="60">
        <v>35817.3</v>
      </c>
      <c r="L142" s="60">
        <v>51647.1</v>
      </c>
    </row>
    <row r="143" spans="1:12" ht="126.75" customHeight="1">
      <c r="A143" s="6"/>
      <c r="B143" s="5" t="s">
        <v>124</v>
      </c>
      <c r="C143" s="12" t="s">
        <v>180</v>
      </c>
      <c r="D143" s="5" t="s">
        <v>124</v>
      </c>
      <c r="E143" s="17"/>
      <c r="F143" s="8"/>
      <c r="G143" s="51">
        <f>G144+G145+G146+G147+G148+G149+G150+G151+G152+G153+G154+G155+G156+G157+G158+G161+G162+G163+G164+G165+G166+G171</f>
        <v>272228.10000000003</v>
      </c>
      <c r="H143" s="51">
        <f>H144+H148+H149+H150+H151+H152+H153+H154+H155+H156+H157+H158+H161+H162+H163+H164+H165+H166</f>
        <v>106118.40000000002</v>
      </c>
      <c r="I143" s="51">
        <f>I144+I145+I146+I147+I148+I149+I150+I151+I152+I153+I154+I155+I156+I157+I158+I161+I162+I163+I164+I165+I166+I171</f>
        <v>271307.00000000006</v>
      </c>
      <c r="J143" s="51">
        <f>J144+J145+J146+J147+J148+J149+J150+J151+J152+J153+J154+J155+J156+J157+J158+J161+J162+J163+J164+J165+J166+J171</f>
        <v>114259.4</v>
      </c>
      <c r="K143" s="51">
        <f>K144+K145+K146+K147+K148+K149+K150+K151+K152+K153+K154+K155+K156+K157+K158+K161+K162+K163+K164+K165+K166+K171</f>
        <v>73911.90000000001</v>
      </c>
      <c r="L143" s="51">
        <f>L144+L145+L145+L146+L147+L148+L149+L150+L151+L152+L153+L154+L155+L156+L157+L158+L161+L162+L163+L164+L165+L166+L171</f>
        <v>75067.79999999999</v>
      </c>
    </row>
    <row r="144" spans="1:12" ht="93.75" customHeight="1">
      <c r="A144" s="4"/>
      <c r="B144" s="11"/>
      <c r="C144" s="11" t="s">
        <v>175</v>
      </c>
      <c r="D144" s="10" t="s">
        <v>172</v>
      </c>
      <c r="E144" s="22" t="s">
        <v>155</v>
      </c>
      <c r="F144" s="7"/>
      <c r="G144" s="52">
        <v>100083.2</v>
      </c>
      <c r="H144" s="52">
        <v>36959.5</v>
      </c>
      <c r="I144" s="60">
        <v>100083.2</v>
      </c>
      <c r="J144" s="60">
        <v>0</v>
      </c>
      <c r="K144" s="60">
        <v>0</v>
      </c>
      <c r="L144" s="60">
        <v>0</v>
      </c>
    </row>
    <row r="145" spans="1:12" ht="202.5" customHeight="1">
      <c r="A145" s="4"/>
      <c r="B145" s="11"/>
      <c r="C145" s="11" t="s">
        <v>325</v>
      </c>
      <c r="D145" s="10" t="s">
        <v>405</v>
      </c>
      <c r="E145" s="22" t="s">
        <v>156</v>
      </c>
      <c r="F145" s="7"/>
      <c r="G145" s="52">
        <v>0</v>
      </c>
      <c r="H145" s="52">
        <v>0</v>
      </c>
      <c r="I145" s="60">
        <v>0</v>
      </c>
      <c r="J145" s="60">
        <v>40</v>
      </c>
      <c r="K145" s="60">
        <v>0</v>
      </c>
      <c r="L145" s="60">
        <v>0</v>
      </c>
    </row>
    <row r="146" spans="1:12" ht="207.75" customHeight="1">
      <c r="A146" s="4"/>
      <c r="B146" s="11"/>
      <c r="C146" s="11" t="s">
        <v>326</v>
      </c>
      <c r="D146" s="10" t="s">
        <v>406</v>
      </c>
      <c r="E146" s="22" t="s">
        <v>156</v>
      </c>
      <c r="F146" s="7"/>
      <c r="G146" s="52">
        <v>0</v>
      </c>
      <c r="H146" s="52">
        <v>0</v>
      </c>
      <c r="I146" s="60">
        <v>0</v>
      </c>
      <c r="J146" s="60">
        <v>960</v>
      </c>
      <c r="K146" s="60">
        <v>0</v>
      </c>
      <c r="L146" s="60">
        <v>0</v>
      </c>
    </row>
    <row r="147" spans="1:12" ht="132.75" customHeight="1">
      <c r="A147" s="4"/>
      <c r="B147" s="11"/>
      <c r="C147" s="11" t="s">
        <v>324</v>
      </c>
      <c r="D147" s="3" t="s">
        <v>336</v>
      </c>
      <c r="E147" s="22" t="s">
        <v>155</v>
      </c>
      <c r="F147" s="7"/>
      <c r="G147" s="52">
        <v>1547.7</v>
      </c>
      <c r="H147" s="52">
        <v>0</v>
      </c>
      <c r="I147" s="60">
        <v>1547.7</v>
      </c>
      <c r="J147" s="60">
        <v>1234.1</v>
      </c>
      <c r="K147" s="60">
        <v>0</v>
      </c>
      <c r="L147" s="60">
        <v>0</v>
      </c>
    </row>
    <row r="148" spans="1:12" ht="123.75" customHeight="1">
      <c r="A148" s="4"/>
      <c r="B148" s="11"/>
      <c r="C148" s="11" t="s">
        <v>229</v>
      </c>
      <c r="D148" s="10" t="s">
        <v>335</v>
      </c>
      <c r="E148" s="22" t="s">
        <v>155</v>
      </c>
      <c r="F148" s="7"/>
      <c r="G148" s="52">
        <v>8037.9</v>
      </c>
      <c r="H148" s="52">
        <v>8037.9</v>
      </c>
      <c r="I148" s="60">
        <v>8037.9</v>
      </c>
      <c r="J148" s="60">
        <v>0</v>
      </c>
      <c r="K148" s="60">
        <v>0</v>
      </c>
      <c r="L148" s="60">
        <v>0</v>
      </c>
    </row>
    <row r="149" spans="1:12" ht="286.5" customHeight="1">
      <c r="A149" s="4"/>
      <c r="B149" s="11"/>
      <c r="C149" s="11" t="s">
        <v>188</v>
      </c>
      <c r="D149" s="10" t="s">
        <v>337</v>
      </c>
      <c r="E149" s="22" t="s">
        <v>155</v>
      </c>
      <c r="F149" s="7"/>
      <c r="G149" s="52">
        <v>13902.6</v>
      </c>
      <c r="H149" s="52">
        <v>0</v>
      </c>
      <c r="I149" s="60">
        <v>13902.6</v>
      </c>
      <c r="J149" s="60">
        <v>0</v>
      </c>
      <c r="K149" s="60">
        <v>0</v>
      </c>
      <c r="L149" s="60">
        <v>0</v>
      </c>
    </row>
    <row r="150" spans="1:12" ht="233.25" customHeight="1">
      <c r="A150" s="4"/>
      <c r="B150" s="11"/>
      <c r="C150" s="11" t="s">
        <v>189</v>
      </c>
      <c r="D150" s="10" t="s">
        <v>334</v>
      </c>
      <c r="E150" s="22" t="s">
        <v>155</v>
      </c>
      <c r="F150" s="7"/>
      <c r="G150" s="52">
        <v>579.3</v>
      </c>
      <c r="H150" s="52">
        <v>0</v>
      </c>
      <c r="I150" s="60">
        <v>579.3</v>
      </c>
      <c r="J150" s="60">
        <v>0</v>
      </c>
      <c r="K150" s="60">
        <v>0</v>
      </c>
      <c r="L150" s="60">
        <v>0</v>
      </c>
    </row>
    <row r="151" spans="1:12" ht="201" customHeight="1">
      <c r="A151" s="4"/>
      <c r="B151" s="11"/>
      <c r="C151" s="36" t="s">
        <v>230</v>
      </c>
      <c r="D151" s="10" t="s">
        <v>375</v>
      </c>
      <c r="E151" s="22" t="s">
        <v>156</v>
      </c>
      <c r="F151" s="7"/>
      <c r="G151" s="52">
        <v>19212.6</v>
      </c>
      <c r="H151" s="52">
        <v>12037.5</v>
      </c>
      <c r="I151" s="60">
        <v>19212.6</v>
      </c>
      <c r="J151" s="60">
        <v>20137.7</v>
      </c>
      <c r="K151" s="60">
        <v>20137.7</v>
      </c>
      <c r="L151" s="60">
        <v>20370.1</v>
      </c>
    </row>
    <row r="152" spans="1:12" ht="285" customHeight="1">
      <c r="A152" s="4"/>
      <c r="B152" s="11"/>
      <c r="C152" s="36" t="s">
        <v>231</v>
      </c>
      <c r="D152" s="10" t="s">
        <v>376</v>
      </c>
      <c r="E152" s="22" t="s">
        <v>156</v>
      </c>
      <c r="F152" s="7"/>
      <c r="G152" s="52">
        <v>6067.1</v>
      </c>
      <c r="H152" s="52">
        <v>3801.3</v>
      </c>
      <c r="I152" s="60">
        <v>6067.1</v>
      </c>
      <c r="J152" s="60">
        <v>6359.3</v>
      </c>
      <c r="K152" s="60">
        <v>6359.3</v>
      </c>
      <c r="L152" s="60">
        <v>7157.1</v>
      </c>
    </row>
    <row r="153" spans="1:12" ht="265.5" customHeight="1">
      <c r="A153" s="4"/>
      <c r="B153" s="11"/>
      <c r="C153" s="36" t="s">
        <v>303</v>
      </c>
      <c r="D153" s="10" t="s">
        <v>305</v>
      </c>
      <c r="E153" s="22" t="s">
        <v>155</v>
      </c>
      <c r="F153" s="7"/>
      <c r="G153" s="52">
        <v>379.1</v>
      </c>
      <c r="H153" s="52">
        <v>113.8</v>
      </c>
      <c r="I153" s="60">
        <v>379.1</v>
      </c>
      <c r="J153" s="60">
        <v>351.8</v>
      </c>
      <c r="K153" s="60">
        <v>351.8</v>
      </c>
      <c r="L153" s="60">
        <v>340.9</v>
      </c>
    </row>
    <row r="154" spans="1:12" ht="208.5" customHeight="1">
      <c r="A154" s="4"/>
      <c r="B154" s="11"/>
      <c r="C154" s="36" t="s">
        <v>304</v>
      </c>
      <c r="D154" s="10" t="s">
        <v>307</v>
      </c>
      <c r="E154" s="22" t="s">
        <v>155</v>
      </c>
      <c r="F154" s="7"/>
      <c r="G154" s="52">
        <v>119.7</v>
      </c>
      <c r="H154" s="52">
        <v>35.9</v>
      </c>
      <c r="I154" s="60">
        <v>119.7</v>
      </c>
      <c r="J154" s="60">
        <v>111.1</v>
      </c>
      <c r="K154" s="60">
        <v>111.1</v>
      </c>
      <c r="L154" s="60">
        <v>119.8</v>
      </c>
    </row>
    <row r="155" spans="1:12" ht="157.5" customHeight="1">
      <c r="A155" s="4"/>
      <c r="B155" s="11"/>
      <c r="C155" s="11" t="s">
        <v>306</v>
      </c>
      <c r="D155" s="10" t="s">
        <v>338</v>
      </c>
      <c r="E155" s="22" t="s">
        <v>155</v>
      </c>
      <c r="F155" s="7"/>
      <c r="G155" s="52">
        <v>316.2</v>
      </c>
      <c r="H155" s="52">
        <v>316.2</v>
      </c>
      <c r="I155" s="60">
        <v>316.2</v>
      </c>
      <c r="J155" s="60">
        <v>269.6</v>
      </c>
      <c r="K155" s="60">
        <v>275.4</v>
      </c>
      <c r="L155" s="60">
        <v>264.2</v>
      </c>
    </row>
    <row r="156" spans="1:12" ht="193.5" customHeight="1">
      <c r="A156" s="4"/>
      <c r="B156" s="11"/>
      <c r="C156" s="7" t="s">
        <v>308</v>
      </c>
      <c r="D156" s="14" t="s">
        <v>339</v>
      </c>
      <c r="E156" s="22" t="s">
        <v>155</v>
      </c>
      <c r="F156" s="7"/>
      <c r="G156" s="52">
        <v>932.7</v>
      </c>
      <c r="H156" s="52">
        <v>932.7</v>
      </c>
      <c r="I156" s="60">
        <v>932.7</v>
      </c>
      <c r="J156" s="60">
        <v>740.7</v>
      </c>
      <c r="K156" s="60">
        <v>737.2</v>
      </c>
      <c r="L156" s="60">
        <v>727.3</v>
      </c>
    </row>
    <row r="157" spans="1:12" ht="111" customHeight="1">
      <c r="A157" s="4"/>
      <c r="B157" s="11"/>
      <c r="C157" s="7" t="s">
        <v>309</v>
      </c>
      <c r="D157" s="14" t="s">
        <v>340</v>
      </c>
      <c r="E157" s="22" t="s">
        <v>155</v>
      </c>
      <c r="F157" s="7"/>
      <c r="G157" s="52">
        <v>135</v>
      </c>
      <c r="H157" s="52">
        <v>135</v>
      </c>
      <c r="I157" s="60">
        <v>135</v>
      </c>
      <c r="J157" s="60">
        <v>120.7</v>
      </c>
      <c r="K157" s="60">
        <v>120.7</v>
      </c>
      <c r="L157" s="60">
        <v>0</v>
      </c>
    </row>
    <row r="158" spans="1:12" ht="105" customHeight="1">
      <c r="A158" s="4"/>
      <c r="B158" s="11"/>
      <c r="C158" s="7" t="s">
        <v>310</v>
      </c>
      <c r="D158" s="14" t="s">
        <v>341</v>
      </c>
      <c r="E158" s="22" t="s">
        <v>155</v>
      </c>
      <c r="F158" s="7"/>
      <c r="G158" s="52">
        <v>42.7</v>
      </c>
      <c r="H158" s="52">
        <v>42.7</v>
      </c>
      <c r="I158" s="60">
        <v>42.7</v>
      </c>
      <c r="J158" s="60">
        <v>38.1</v>
      </c>
      <c r="K158" s="60">
        <v>38.1</v>
      </c>
      <c r="L158" s="60">
        <v>0</v>
      </c>
    </row>
    <row r="159" spans="1:12" ht="81.75" customHeight="1" hidden="1">
      <c r="A159" s="4"/>
      <c r="B159" s="11"/>
      <c r="C159" s="7"/>
      <c r="D159" s="7"/>
      <c r="E159" s="22"/>
      <c r="F159" s="7"/>
      <c r="G159" s="52"/>
      <c r="H159" s="52"/>
      <c r="I159" s="60"/>
      <c r="J159" s="60"/>
      <c r="K159" s="60"/>
      <c r="L159" s="60"/>
    </row>
    <row r="160" spans="1:12" ht="93.75" customHeight="1" hidden="1">
      <c r="A160" s="4"/>
      <c r="B160" s="11"/>
      <c r="C160" s="7"/>
      <c r="D160" s="7"/>
      <c r="E160" s="22"/>
      <c r="F160" s="7"/>
      <c r="G160" s="52"/>
      <c r="H160" s="52"/>
      <c r="I160" s="60"/>
      <c r="J160" s="60"/>
      <c r="K160" s="60"/>
      <c r="L160" s="60"/>
    </row>
    <row r="161" spans="1:12" ht="168" customHeight="1">
      <c r="A161" s="4"/>
      <c r="B161" s="11"/>
      <c r="C161" s="10" t="s">
        <v>311</v>
      </c>
      <c r="D161" s="10" t="s">
        <v>387</v>
      </c>
      <c r="E161" s="22" t="s">
        <v>155</v>
      </c>
      <c r="F161" s="7"/>
      <c r="G161" s="52">
        <v>520.4</v>
      </c>
      <c r="H161" s="52">
        <v>520.4</v>
      </c>
      <c r="I161" s="60">
        <v>520.4</v>
      </c>
      <c r="J161" s="60">
        <v>0</v>
      </c>
      <c r="K161" s="60">
        <v>0</v>
      </c>
      <c r="L161" s="60">
        <v>0</v>
      </c>
    </row>
    <row r="162" spans="1:12" ht="156.75" customHeight="1">
      <c r="A162" s="4"/>
      <c r="B162" s="11"/>
      <c r="C162" s="34" t="s">
        <v>176</v>
      </c>
      <c r="D162" s="10" t="s">
        <v>388</v>
      </c>
      <c r="E162" s="22" t="s">
        <v>155</v>
      </c>
      <c r="F162" s="7"/>
      <c r="G162" s="52">
        <v>14992</v>
      </c>
      <c r="H162" s="52">
        <v>0</v>
      </c>
      <c r="I162" s="60">
        <v>14992</v>
      </c>
      <c r="J162" s="60">
        <v>0</v>
      </c>
      <c r="K162" s="60">
        <v>0</v>
      </c>
      <c r="L162" s="60">
        <v>0</v>
      </c>
    </row>
    <row r="163" spans="1:12" ht="164.25" customHeight="1">
      <c r="A163" s="4"/>
      <c r="B163" s="11"/>
      <c r="C163" s="34" t="s">
        <v>187</v>
      </c>
      <c r="D163" s="10" t="s">
        <v>389</v>
      </c>
      <c r="E163" s="22" t="s">
        <v>155</v>
      </c>
      <c r="F163" s="7"/>
      <c r="G163" s="52">
        <v>624.7</v>
      </c>
      <c r="H163" s="52">
        <v>15616.7</v>
      </c>
      <c r="I163" s="60">
        <v>624.7</v>
      </c>
      <c r="J163" s="60">
        <v>538.5</v>
      </c>
      <c r="K163" s="60">
        <v>600</v>
      </c>
      <c r="L163" s="60">
        <v>598.7</v>
      </c>
    </row>
    <row r="164" spans="1:12" ht="120" customHeight="1">
      <c r="A164" s="4"/>
      <c r="B164" s="11"/>
      <c r="C164" s="34" t="s">
        <v>232</v>
      </c>
      <c r="D164" s="10" t="s">
        <v>342</v>
      </c>
      <c r="E164" s="22" t="s">
        <v>155</v>
      </c>
      <c r="F164" s="7"/>
      <c r="G164" s="52">
        <v>2641.8</v>
      </c>
      <c r="H164" s="52">
        <v>2641.8</v>
      </c>
      <c r="I164" s="60">
        <v>2641.8</v>
      </c>
      <c r="J164" s="60">
        <v>0</v>
      </c>
      <c r="K164" s="60">
        <v>0</v>
      </c>
      <c r="L164" s="60">
        <v>0</v>
      </c>
    </row>
    <row r="165" spans="1:12" ht="120" customHeight="1">
      <c r="A165" s="4"/>
      <c r="B165" s="11"/>
      <c r="C165" s="34" t="s">
        <v>233</v>
      </c>
      <c r="D165" s="10" t="s">
        <v>343</v>
      </c>
      <c r="E165" s="22" t="s">
        <v>155</v>
      </c>
      <c r="F165" s="7"/>
      <c r="G165" s="52">
        <v>2110.1</v>
      </c>
      <c r="H165" s="52">
        <v>110.1</v>
      </c>
      <c r="I165" s="60">
        <v>2110.1</v>
      </c>
      <c r="J165" s="60">
        <v>0</v>
      </c>
      <c r="K165" s="60">
        <v>0</v>
      </c>
      <c r="L165" s="60">
        <v>0</v>
      </c>
    </row>
    <row r="166" spans="1:12" ht="59.25" customHeight="1">
      <c r="A166" s="4"/>
      <c r="B166" s="11"/>
      <c r="C166" s="8" t="s">
        <v>177</v>
      </c>
      <c r="D166" s="8" t="s">
        <v>23</v>
      </c>
      <c r="E166" s="17"/>
      <c r="F166" s="8"/>
      <c r="G166" s="51">
        <f aca="true" t="shared" si="38" ref="G166:L166">G167+G168+G169</f>
        <v>53551.8</v>
      </c>
      <c r="H166" s="51">
        <f t="shared" si="38"/>
        <v>24816.9</v>
      </c>
      <c r="I166" s="51">
        <f t="shared" si="38"/>
        <v>52630.700000000004</v>
      </c>
      <c r="J166" s="51">
        <f t="shared" si="38"/>
        <v>46334</v>
      </c>
      <c r="K166" s="51">
        <f t="shared" si="38"/>
        <v>45180.600000000006</v>
      </c>
      <c r="L166" s="51">
        <f t="shared" si="38"/>
        <v>45489.7</v>
      </c>
    </row>
    <row r="167" spans="1:12" ht="114.75" customHeight="1" hidden="1">
      <c r="A167" s="4"/>
      <c r="B167" s="11"/>
      <c r="C167" s="7" t="s">
        <v>234</v>
      </c>
      <c r="D167" s="7" t="s">
        <v>23</v>
      </c>
      <c r="E167" s="22" t="s">
        <v>123</v>
      </c>
      <c r="F167" s="7"/>
      <c r="G167" s="52"/>
      <c r="H167" s="52"/>
      <c r="I167" s="60"/>
      <c r="J167" s="60"/>
      <c r="K167" s="60"/>
      <c r="L167" s="60"/>
    </row>
    <row r="168" spans="1:12" ht="102" customHeight="1">
      <c r="A168" s="4"/>
      <c r="B168" s="11"/>
      <c r="C168" s="7" t="s">
        <v>235</v>
      </c>
      <c r="D168" s="7" t="s">
        <v>23</v>
      </c>
      <c r="E168" s="22" t="s">
        <v>156</v>
      </c>
      <c r="F168" s="7"/>
      <c r="G168" s="52">
        <v>16485.9</v>
      </c>
      <c r="H168" s="52">
        <v>10570.1</v>
      </c>
      <c r="I168" s="60">
        <v>16237.9</v>
      </c>
      <c r="J168" s="60">
        <v>25183.1</v>
      </c>
      <c r="K168" s="60">
        <v>26623.4</v>
      </c>
      <c r="L168" s="60">
        <v>26932.5</v>
      </c>
    </row>
    <row r="169" spans="1:12" ht="93" customHeight="1">
      <c r="A169" s="4"/>
      <c r="B169" s="11"/>
      <c r="C169" s="7" t="s">
        <v>236</v>
      </c>
      <c r="D169" s="7" t="s">
        <v>23</v>
      </c>
      <c r="E169" s="22" t="s">
        <v>155</v>
      </c>
      <c r="F169" s="7"/>
      <c r="G169" s="52">
        <v>37065.9</v>
      </c>
      <c r="H169" s="52">
        <v>14246.8</v>
      </c>
      <c r="I169" s="60">
        <v>36392.8</v>
      </c>
      <c r="J169" s="60">
        <v>21150.9</v>
      </c>
      <c r="K169" s="60">
        <v>18557.2</v>
      </c>
      <c r="L169" s="60">
        <v>18557.2</v>
      </c>
    </row>
    <row r="170" spans="1:12" ht="66.75" customHeight="1" hidden="1">
      <c r="A170" s="4"/>
      <c r="B170" s="11"/>
      <c r="C170" s="7" t="s">
        <v>126</v>
      </c>
      <c r="D170" s="7" t="s">
        <v>24</v>
      </c>
      <c r="E170" s="22" t="s">
        <v>131</v>
      </c>
      <c r="F170" s="7"/>
      <c r="G170" s="52"/>
      <c r="H170" s="52"/>
      <c r="I170" s="52"/>
      <c r="J170" s="52"/>
      <c r="K170" s="52"/>
      <c r="L170" s="52"/>
    </row>
    <row r="171" spans="1:12" ht="281.25" customHeight="1">
      <c r="A171" s="4"/>
      <c r="B171" s="12"/>
      <c r="C171" s="8" t="s">
        <v>332</v>
      </c>
      <c r="D171" s="8" t="s">
        <v>386</v>
      </c>
      <c r="E171" s="17" t="s">
        <v>155</v>
      </c>
      <c r="F171" s="8"/>
      <c r="G171" s="51">
        <v>46431.5</v>
      </c>
      <c r="H171" s="51">
        <v>0</v>
      </c>
      <c r="I171" s="51">
        <v>46431.5</v>
      </c>
      <c r="J171" s="51">
        <v>37023.8</v>
      </c>
      <c r="K171" s="51">
        <v>0</v>
      </c>
      <c r="L171" s="51">
        <v>0</v>
      </c>
    </row>
    <row r="172" spans="1:12" ht="108" customHeight="1">
      <c r="A172" s="6"/>
      <c r="B172" s="5" t="s">
        <v>132</v>
      </c>
      <c r="C172" s="8" t="s">
        <v>178</v>
      </c>
      <c r="D172" s="8" t="s">
        <v>132</v>
      </c>
      <c r="E172" s="17"/>
      <c r="F172" s="8"/>
      <c r="G172" s="51">
        <f aca="true" t="shared" si="39" ref="G172:L172">G173+G174+G175+G176+G177+G180+G181+G182+G183+G186+G187+G188+G191+G194</f>
        <v>559308.7</v>
      </c>
      <c r="H172" s="51">
        <f t="shared" si="39"/>
        <v>418151.69999999995</v>
      </c>
      <c r="I172" s="51">
        <f t="shared" si="39"/>
        <v>560350.6</v>
      </c>
      <c r="J172" s="51">
        <f t="shared" si="39"/>
        <v>607339.2</v>
      </c>
      <c r="K172" s="51">
        <f t="shared" si="39"/>
        <v>608377.8000000002</v>
      </c>
      <c r="L172" s="51">
        <f t="shared" si="39"/>
        <v>606274.3999999999</v>
      </c>
    </row>
    <row r="173" spans="1:12" ht="105" customHeight="1">
      <c r="A173" s="6"/>
      <c r="B173" s="5"/>
      <c r="C173" s="8" t="s">
        <v>407</v>
      </c>
      <c r="D173" s="8" t="s">
        <v>333</v>
      </c>
      <c r="E173" s="17" t="s">
        <v>408</v>
      </c>
      <c r="F173" s="8"/>
      <c r="G173" s="51">
        <v>4452.5</v>
      </c>
      <c r="H173" s="51">
        <v>3525.9</v>
      </c>
      <c r="I173" s="51">
        <v>4452.5</v>
      </c>
      <c r="J173" s="51">
        <v>5824.6</v>
      </c>
      <c r="K173" s="51">
        <v>5824.6</v>
      </c>
      <c r="L173" s="51">
        <v>5824.6</v>
      </c>
    </row>
    <row r="174" spans="1:12" s="55" customFormat="1" ht="127.5" customHeight="1">
      <c r="A174" s="4"/>
      <c r="B174" s="10"/>
      <c r="C174" s="7" t="s">
        <v>390</v>
      </c>
      <c r="D174" s="7" t="s">
        <v>24</v>
      </c>
      <c r="E174" s="22" t="s">
        <v>155</v>
      </c>
      <c r="F174" s="7"/>
      <c r="G174" s="52">
        <v>28.7</v>
      </c>
      <c r="H174" s="52">
        <v>0</v>
      </c>
      <c r="I174" s="52">
        <v>0</v>
      </c>
      <c r="J174" s="52">
        <v>15.4</v>
      </c>
      <c r="K174" s="52">
        <v>14.2</v>
      </c>
      <c r="L174" s="52">
        <v>14.2</v>
      </c>
    </row>
    <row r="175" spans="1:12" ht="150.75" customHeight="1">
      <c r="A175" s="4"/>
      <c r="B175" s="11"/>
      <c r="C175" s="7" t="s">
        <v>237</v>
      </c>
      <c r="D175" s="7" t="s">
        <v>24</v>
      </c>
      <c r="E175" s="22" t="s">
        <v>155</v>
      </c>
      <c r="F175" s="7"/>
      <c r="G175" s="52">
        <v>2769.4</v>
      </c>
      <c r="H175" s="52">
        <v>2537.6</v>
      </c>
      <c r="I175" s="60">
        <v>2767.9</v>
      </c>
      <c r="J175" s="60">
        <v>1729.1</v>
      </c>
      <c r="K175" s="60">
        <v>1847.5</v>
      </c>
      <c r="L175" s="60">
        <v>1771.4</v>
      </c>
    </row>
    <row r="176" spans="1:12" ht="201.75" customHeight="1">
      <c r="A176" s="4"/>
      <c r="B176" s="11"/>
      <c r="C176" s="7" t="s">
        <v>238</v>
      </c>
      <c r="D176" s="7" t="s">
        <v>24</v>
      </c>
      <c r="E176" s="22" t="s">
        <v>156</v>
      </c>
      <c r="F176" s="7"/>
      <c r="G176" s="52">
        <v>502769.5</v>
      </c>
      <c r="H176" s="52">
        <v>372377.8</v>
      </c>
      <c r="I176" s="60">
        <v>503069.1</v>
      </c>
      <c r="J176" s="60">
        <v>547732.5</v>
      </c>
      <c r="K176" s="60">
        <v>547745.2</v>
      </c>
      <c r="L176" s="60">
        <v>547718.1</v>
      </c>
    </row>
    <row r="177" spans="1:12" ht="284.25" customHeight="1">
      <c r="A177" s="4"/>
      <c r="B177" s="11"/>
      <c r="C177" s="7" t="s">
        <v>239</v>
      </c>
      <c r="D177" s="14" t="s">
        <v>374</v>
      </c>
      <c r="E177" s="22" t="s">
        <v>156</v>
      </c>
      <c r="F177" s="7"/>
      <c r="G177" s="52">
        <v>9042.4</v>
      </c>
      <c r="H177" s="52">
        <v>7161</v>
      </c>
      <c r="I177" s="60">
        <v>9042.4</v>
      </c>
      <c r="J177" s="60">
        <v>9019.3</v>
      </c>
      <c r="K177" s="60">
        <v>9019.3</v>
      </c>
      <c r="L177" s="60">
        <v>9019.3</v>
      </c>
    </row>
    <row r="178" spans="1:12" ht="153" hidden="1">
      <c r="A178" s="4"/>
      <c r="B178" s="11"/>
      <c r="C178" s="7" t="s">
        <v>127</v>
      </c>
      <c r="D178" s="7" t="s">
        <v>25</v>
      </c>
      <c r="E178" s="22" t="s">
        <v>79</v>
      </c>
      <c r="F178" s="7"/>
      <c r="G178" s="52"/>
      <c r="H178" s="52"/>
      <c r="I178" s="60"/>
      <c r="J178" s="60"/>
      <c r="K178" s="60"/>
      <c r="L178" s="60"/>
    </row>
    <row r="179" spans="1:12" ht="153" hidden="1">
      <c r="A179" s="4"/>
      <c r="B179" s="11"/>
      <c r="C179" s="7" t="s">
        <v>128</v>
      </c>
      <c r="D179" s="7" t="s">
        <v>26</v>
      </c>
      <c r="E179" s="22" t="s">
        <v>79</v>
      </c>
      <c r="F179" s="7"/>
      <c r="G179" s="52"/>
      <c r="H179" s="52"/>
      <c r="I179" s="60"/>
      <c r="J179" s="60"/>
      <c r="K179" s="60"/>
      <c r="L179" s="60"/>
    </row>
    <row r="180" spans="1:12" ht="245.25" customHeight="1">
      <c r="A180" s="4"/>
      <c r="B180" s="11"/>
      <c r="C180" s="7" t="s">
        <v>240</v>
      </c>
      <c r="D180" s="7" t="s">
        <v>344</v>
      </c>
      <c r="E180" s="22" t="s">
        <v>155</v>
      </c>
      <c r="F180" s="7"/>
      <c r="G180" s="52">
        <v>0</v>
      </c>
      <c r="H180" s="52">
        <v>0</v>
      </c>
      <c r="I180" s="60">
        <v>0</v>
      </c>
      <c r="J180" s="60">
        <v>7379.8</v>
      </c>
      <c r="K180" s="60">
        <v>4116.1</v>
      </c>
      <c r="L180" s="60">
        <v>3804.2</v>
      </c>
    </row>
    <row r="181" spans="1:12" ht="243" customHeight="1">
      <c r="A181" s="4"/>
      <c r="B181" s="11"/>
      <c r="C181" s="7" t="s">
        <v>241</v>
      </c>
      <c r="D181" s="7" t="s">
        <v>391</v>
      </c>
      <c r="E181" s="22" t="s">
        <v>155</v>
      </c>
      <c r="F181" s="7"/>
      <c r="G181" s="52">
        <v>18759.2</v>
      </c>
      <c r="H181" s="52">
        <v>16414.1</v>
      </c>
      <c r="I181" s="52">
        <v>19531.7</v>
      </c>
      <c r="J181" s="52">
        <v>14310.2</v>
      </c>
      <c r="K181" s="52">
        <v>16024.6</v>
      </c>
      <c r="L181" s="52">
        <v>16336.6</v>
      </c>
    </row>
    <row r="182" spans="1:12" ht="249" customHeight="1">
      <c r="A182" s="4"/>
      <c r="B182" s="11"/>
      <c r="C182" s="7" t="s">
        <v>184</v>
      </c>
      <c r="D182" s="7" t="s">
        <v>392</v>
      </c>
      <c r="E182" s="22" t="s">
        <v>155</v>
      </c>
      <c r="F182" s="7"/>
      <c r="G182" s="52">
        <v>147</v>
      </c>
      <c r="H182" s="52">
        <v>147</v>
      </c>
      <c r="I182" s="52">
        <v>147</v>
      </c>
      <c r="J182" s="52">
        <v>3.2</v>
      </c>
      <c r="K182" s="52">
        <v>3.3</v>
      </c>
      <c r="L182" s="52">
        <v>21.6</v>
      </c>
    </row>
    <row r="183" spans="1:12" ht="168.75" customHeight="1">
      <c r="A183" s="4"/>
      <c r="B183" s="11"/>
      <c r="C183" s="11" t="s">
        <v>242</v>
      </c>
      <c r="D183" s="10" t="s">
        <v>345</v>
      </c>
      <c r="E183" s="22" t="s">
        <v>155</v>
      </c>
      <c r="F183" s="7"/>
      <c r="G183" s="52">
        <v>0</v>
      </c>
      <c r="H183" s="52">
        <v>0</v>
      </c>
      <c r="I183" s="52">
        <v>0</v>
      </c>
      <c r="J183" s="52">
        <v>0</v>
      </c>
      <c r="K183" s="52">
        <v>2025.5</v>
      </c>
      <c r="L183" s="52">
        <v>0</v>
      </c>
    </row>
    <row r="184" spans="1:12" ht="89.25" customHeight="1" hidden="1">
      <c r="A184" s="4"/>
      <c r="B184" s="11"/>
      <c r="C184" s="7" t="s">
        <v>129</v>
      </c>
      <c r="D184" s="7" t="s">
        <v>27</v>
      </c>
      <c r="E184" s="22" t="s">
        <v>79</v>
      </c>
      <c r="F184" s="7"/>
      <c r="G184" s="52"/>
      <c r="H184" s="52"/>
      <c r="I184" s="60"/>
      <c r="J184" s="60"/>
      <c r="K184" s="60"/>
      <c r="L184" s="60"/>
    </row>
    <row r="185" spans="1:12" ht="102" hidden="1">
      <c r="A185" s="4"/>
      <c r="B185" s="11"/>
      <c r="C185" s="7" t="s">
        <v>130</v>
      </c>
      <c r="D185" s="7" t="s">
        <v>28</v>
      </c>
      <c r="E185" s="22" t="s">
        <v>79</v>
      </c>
      <c r="F185" s="7"/>
      <c r="G185" s="52"/>
      <c r="H185" s="52"/>
      <c r="I185" s="60"/>
      <c r="J185" s="60"/>
      <c r="K185" s="60"/>
      <c r="L185" s="60"/>
    </row>
    <row r="186" spans="1:12" ht="341.25" customHeight="1">
      <c r="A186" s="4"/>
      <c r="B186" s="11"/>
      <c r="C186" s="7" t="s">
        <v>243</v>
      </c>
      <c r="D186" s="7" t="s">
        <v>346</v>
      </c>
      <c r="E186" s="22" t="s">
        <v>156</v>
      </c>
      <c r="F186" s="7"/>
      <c r="G186" s="52">
        <v>20936.4</v>
      </c>
      <c r="H186" s="52">
        <v>15705.3</v>
      </c>
      <c r="I186" s="60">
        <v>20936.4</v>
      </c>
      <c r="J186" s="60">
        <v>20389.2</v>
      </c>
      <c r="K186" s="60">
        <v>20702.4</v>
      </c>
      <c r="L186" s="60">
        <v>20702.4</v>
      </c>
    </row>
    <row r="187" spans="1:12" ht="199.5" customHeight="1">
      <c r="A187" s="4"/>
      <c r="B187" s="11"/>
      <c r="C187" s="7" t="s">
        <v>245</v>
      </c>
      <c r="D187" s="7" t="s">
        <v>347</v>
      </c>
      <c r="E187" s="22" t="s">
        <v>244</v>
      </c>
      <c r="F187" s="7"/>
      <c r="G187" s="52">
        <v>0</v>
      </c>
      <c r="H187" s="52">
        <v>0</v>
      </c>
      <c r="I187" s="60">
        <v>0</v>
      </c>
      <c r="J187" s="60">
        <v>0</v>
      </c>
      <c r="K187" s="60">
        <v>0</v>
      </c>
      <c r="L187" s="60">
        <v>0</v>
      </c>
    </row>
    <row r="188" spans="1:12" ht="160.5" customHeight="1">
      <c r="A188" s="4"/>
      <c r="B188" s="11"/>
      <c r="C188" s="7" t="s">
        <v>246</v>
      </c>
      <c r="D188" s="7" t="s">
        <v>393</v>
      </c>
      <c r="E188" s="22" t="s">
        <v>155</v>
      </c>
      <c r="F188" s="7"/>
      <c r="G188" s="52">
        <v>153.6</v>
      </c>
      <c r="H188" s="52">
        <v>153.6</v>
      </c>
      <c r="I188" s="52">
        <v>153.6</v>
      </c>
      <c r="J188" s="52">
        <v>138</v>
      </c>
      <c r="K188" s="52">
        <v>179.3</v>
      </c>
      <c r="L188" s="52">
        <v>179.3</v>
      </c>
    </row>
    <row r="189" spans="1:12" ht="72" hidden="1">
      <c r="A189" s="4"/>
      <c r="B189" s="11"/>
      <c r="C189" s="7"/>
      <c r="D189" s="7"/>
      <c r="E189" s="22" t="s">
        <v>79</v>
      </c>
      <c r="F189" s="7"/>
      <c r="G189" s="52"/>
      <c r="H189" s="52"/>
      <c r="I189" s="60"/>
      <c r="J189" s="60"/>
      <c r="K189" s="60"/>
      <c r="L189" s="60"/>
    </row>
    <row r="190" spans="1:12" ht="72" hidden="1">
      <c r="A190" s="4"/>
      <c r="B190" s="11"/>
      <c r="C190" s="7"/>
      <c r="D190" s="7"/>
      <c r="E190" s="22" t="s">
        <v>79</v>
      </c>
      <c r="F190" s="7"/>
      <c r="G190" s="52"/>
      <c r="H190" s="52"/>
      <c r="I190" s="60"/>
      <c r="J190" s="60"/>
      <c r="K190" s="60"/>
      <c r="L190" s="60"/>
    </row>
    <row r="191" spans="1:12" ht="136.5" customHeight="1">
      <c r="A191" s="4"/>
      <c r="B191" s="11"/>
      <c r="C191" s="7" t="s">
        <v>248</v>
      </c>
      <c r="D191" s="7" t="s">
        <v>247</v>
      </c>
      <c r="E191" s="22" t="s">
        <v>155</v>
      </c>
      <c r="F191" s="7"/>
      <c r="G191" s="52">
        <v>82</v>
      </c>
      <c r="H191" s="52">
        <v>34</v>
      </c>
      <c r="I191" s="52">
        <v>82</v>
      </c>
      <c r="J191" s="52">
        <v>191.5</v>
      </c>
      <c r="K191" s="52">
        <v>191.5</v>
      </c>
      <c r="L191" s="52">
        <v>191.5</v>
      </c>
    </row>
    <row r="192" spans="1:12" ht="72" hidden="1">
      <c r="A192" s="4"/>
      <c r="B192" s="11"/>
      <c r="C192" s="7"/>
      <c r="D192" s="7"/>
      <c r="E192" s="22" t="s">
        <v>79</v>
      </c>
      <c r="F192" s="7"/>
      <c r="G192" s="52"/>
      <c r="H192" s="52"/>
      <c r="I192" s="60"/>
      <c r="J192" s="60"/>
      <c r="K192" s="60"/>
      <c r="L192" s="60"/>
    </row>
    <row r="193" spans="1:12" ht="72" hidden="1">
      <c r="A193" s="4"/>
      <c r="B193" s="11"/>
      <c r="C193" s="7"/>
      <c r="D193" s="7"/>
      <c r="E193" s="22" t="s">
        <v>79</v>
      </c>
      <c r="F193" s="7"/>
      <c r="G193" s="52"/>
      <c r="H193" s="52"/>
      <c r="I193" s="60"/>
      <c r="J193" s="60"/>
      <c r="K193" s="60"/>
      <c r="L193" s="60"/>
    </row>
    <row r="194" spans="1:12" ht="205.5" customHeight="1">
      <c r="A194" s="4"/>
      <c r="B194" s="11"/>
      <c r="C194" s="7" t="s">
        <v>250</v>
      </c>
      <c r="D194" s="7" t="s">
        <v>249</v>
      </c>
      <c r="E194" s="22" t="s">
        <v>155</v>
      </c>
      <c r="F194" s="7"/>
      <c r="G194" s="52">
        <v>168</v>
      </c>
      <c r="H194" s="52">
        <v>95.4</v>
      </c>
      <c r="I194" s="52">
        <v>168</v>
      </c>
      <c r="J194" s="52">
        <v>606.4</v>
      </c>
      <c r="K194" s="52">
        <v>684.3</v>
      </c>
      <c r="L194" s="52">
        <v>691.2</v>
      </c>
    </row>
    <row r="195" spans="1:12" ht="114.75" customHeight="1">
      <c r="A195" s="6"/>
      <c r="B195" s="5" t="s">
        <v>133</v>
      </c>
      <c r="C195" s="8" t="s">
        <v>181</v>
      </c>
      <c r="D195" s="8" t="s">
        <v>133</v>
      </c>
      <c r="E195" s="17"/>
      <c r="F195" s="8"/>
      <c r="G195" s="51">
        <f>G198+G199+G200+G201</f>
        <v>16399.1</v>
      </c>
      <c r="H195" s="51">
        <f>H198+H199+H200+H201</f>
        <v>15171.2</v>
      </c>
      <c r="I195" s="51">
        <f>I198+I199+I200+I201</f>
        <v>16399.1</v>
      </c>
      <c r="J195" s="51">
        <f>J196+J197+J201</f>
        <v>3.8</v>
      </c>
      <c r="K195" s="51">
        <f>K196+K197+K201</f>
        <v>3.8</v>
      </c>
      <c r="L195" s="51">
        <f>L196+L197+L201</f>
        <v>3.8</v>
      </c>
    </row>
    <row r="196" spans="1:12" ht="189.75" customHeight="1" hidden="1">
      <c r="A196" s="4"/>
      <c r="B196" s="11"/>
      <c r="C196" s="7" t="s">
        <v>182</v>
      </c>
      <c r="D196" s="7" t="s">
        <v>349</v>
      </c>
      <c r="E196" s="22" t="s">
        <v>155</v>
      </c>
      <c r="F196" s="7"/>
      <c r="G196" s="52"/>
      <c r="H196" s="52"/>
      <c r="I196" s="60"/>
      <c r="J196" s="60"/>
      <c r="K196" s="60"/>
      <c r="L196" s="60"/>
    </row>
    <row r="197" spans="1:12" ht="185.25" customHeight="1" hidden="1">
      <c r="A197" s="4"/>
      <c r="B197" s="11"/>
      <c r="C197" s="7" t="s">
        <v>251</v>
      </c>
      <c r="D197" s="7" t="s">
        <v>349</v>
      </c>
      <c r="E197" s="22" t="s">
        <v>156</v>
      </c>
      <c r="F197" s="7"/>
      <c r="G197" s="52"/>
      <c r="H197" s="52"/>
      <c r="I197" s="60"/>
      <c r="J197" s="60"/>
      <c r="K197" s="60"/>
      <c r="L197" s="60"/>
    </row>
    <row r="198" spans="1:12" ht="185.25" customHeight="1">
      <c r="A198" s="4"/>
      <c r="B198" s="11"/>
      <c r="C198" s="44" t="s">
        <v>394</v>
      </c>
      <c r="D198" s="7" t="s">
        <v>328</v>
      </c>
      <c r="E198" s="22" t="s">
        <v>123</v>
      </c>
      <c r="F198" s="7"/>
      <c r="G198" s="52">
        <v>11157.2</v>
      </c>
      <c r="H198" s="52">
        <v>11157.2</v>
      </c>
      <c r="I198" s="60">
        <v>11157.2</v>
      </c>
      <c r="J198" s="60">
        <v>0</v>
      </c>
      <c r="K198" s="60">
        <v>0</v>
      </c>
      <c r="L198" s="60">
        <v>0</v>
      </c>
    </row>
    <row r="199" spans="1:12" ht="185.25" customHeight="1">
      <c r="A199" s="4"/>
      <c r="B199" s="11"/>
      <c r="C199" s="44" t="s">
        <v>378</v>
      </c>
      <c r="D199" s="7" t="s">
        <v>379</v>
      </c>
      <c r="E199" s="22" t="s">
        <v>156</v>
      </c>
      <c r="F199" s="7"/>
      <c r="G199" s="52">
        <v>1387</v>
      </c>
      <c r="H199" s="52">
        <v>1387</v>
      </c>
      <c r="I199" s="60">
        <v>1387</v>
      </c>
      <c r="J199" s="60">
        <v>0</v>
      </c>
      <c r="K199" s="60">
        <v>0</v>
      </c>
      <c r="L199" s="60">
        <v>0</v>
      </c>
    </row>
    <row r="200" spans="1:12" ht="185.25" customHeight="1">
      <c r="A200" s="4"/>
      <c r="B200" s="11"/>
      <c r="C200" s="44" t="s">
        <v>377</v>
      </c>
      <c r="D200" s="7" t="s">
        <v>328</v>
      </c>
      <c r="E200" s="22" t="s">
        <v>156</v>
      </c>
      <c r="F200" s="7"/>
      <c r="G200" s="52">
        <v>3372.3</v>
      </c>
      <c r="H200" s="52">
        <v>2627</v>
      </c>
      <c r="I200" s="60">
        <v>3372.3</v>
      </c>
      <c r="J200" s="60">
        <v>0</v>
      </c>
      <c r="K200" s="60">
        <v>0</v>
      </c>
      <c r="L200" s="60">
        <v>0</v>
      </c>
    </row>
    <row r="201" spans="1:12" s="48" customFormat="1" ht="165.75" customHeight="1">
      <c r="A201" s="6"/>
      <c r="B201" s="11"/>
      <c r="C201" s="44" t="s">
        <v>327</v>
      </c>
      <c r="D201" s="7" t="s">
        <v>328</v>
      </c>
      <c r="E201" s="22" t="s">
        <v>155</v>
      </c>
      <c r="F201" s="7"/>
      <c r="G201" s="52">
        <v>482.6</v>
      </c>
      <c r="H201" s="52">
        <v>0</v>
      </c>
      <c r="I201" s="60">
        <v>482.6</v>
      </c>
      <c r="J201" s="60">
        <v>3.8</v>
      </c>
      <c r="K201" s="60">
        <v>3.8</v>
      </c>
      <c r="L201" s="60">
        <v>3.8</v>
      </c>
    </row>
    <row r="202" spans="1:12" s="48" customFormat="1" ht="132.75" customHeight="1">
      <c r="A202" s="6"/>
      <c r="B202" s="12"/>
      <c r="C202" s="31" t="s">
        <v>398</v>
      </c>
      <c r="D202" s="8" t="s">
        <v>397</v>
      </c>
      <c r="E202" s="17"/>
      <c r="F202" s="8"/>
      <c r="G202" s="51">
        <f>G203</f>
        <v>9700.6</v>
      </c>
      <c r="H202" s="51">
        <f>H203</f>
        <v>6152</v>
      </c>
      <c r="I202" s="51">
        <f>I203</f>
        <v>8612.8</v>
      </c>
      <c r="J202" s="61">
        <v>0</v>
      </c>
      <c r="K202" s="61">
        <v>0</v>
      </c>
      <c r="L202" s="61">
        <v>0</v>
      </c>
    </row>
    <row r="203" spans="1:12" s="48" customFormat="1" ht="143.25" customHeight="1">
      <c r="A203" s="6"/>
      <c r="B203" s="11"/>
      <c r="C203" s="44" t="s">
        <v>400</v>
      </c>
      <c r="D203" s="7" t="s">
        <v>399</v>
      </c>
      <c r="E203" s="22" t="s">
        <v>155</v>
      </c>
      <c r="F203" s="7"/>
      <c r="G203" s="52">
        <v>9700.6</v>
      </c>
      <c r="H203" s="52">
        <v>6152</v>
      </c>
      <c r="I203" s="60">
        <v>8612.8</v>
      </c>
      <c r="J203" s="60">
        <v>0</v>
      </c>
      <c r="K203" s="60">
        <v>0</v>
      </c>
      <c r="L203" s="60">
        <v>0</v>
      </c>
    </row>
    <row r="204" spans="1:12" ht="212.25" customHeight="1">
      <c r="A204" s="4"/>
      <c r="B204" s="12"/>
      <c r="C204" s="31" t="s">
        <v>317</v>
      </c>
      <c r="D204" s="8" t="s">
        <v>318</v>
      </c>
      <c r="E204" s="17"/>
      <c r="F204" s="8"/>
      <c r="G204" s="51">
        <f>G205</f>
        <v>8286.2</v>
      </c>
      <c r="H204" s="51">
        <f>H205</f>
        <v>9837.8</v>
      </c>
      <c r="I204" s="51">
        <f>I205</f>
        <v>9912.5</v>
      </c>
      <c r="J204" s="51">
        <v>0</v>
      </c>
      <c r="K204" s="51">
        <v>0</v>
      </c>
      <c r="L204" s="51">
        <v>0</v>
      </c>
    </row>
    <row r="205" spans="1:12" ht="165" customHeight="1">
      <c r="A205" s="4"/>
      <c r="B205" s="11"/>
      <c r="C205" s="44" t="s">
        <v>320</v>
      </c>
      <c r="D205" s="7" t="s">
        <v>319</v>
      </c>
      <c r="E205" s="22" t="s">
        <v>157</v>
      </c>
      <c r="F205" s="7"/>
      <c r="G205" s="52">
        <v>8286.2</v>
      </c>
      <c r="H205" s="52">
        <v>9837.8</v>
      </c>
      <c r="I205" s="60">
        <v>9912.5</v>
      </c>
      <c r="J205" s="60">
        <v>0</v>
      </c>
      <c r="K205" s="60">
        <v>0</v>
      </c>
      <c r="L205" s="60">
        <v>0</v>
      </c>
    </row>
    <row r="206" spans="1:12" ht="165.75" customHeight="1">
      <c r="A206" s="32"/>
      <c r="B206" s="33" t="s">
        <v>154</v>
      </c>
      <c r="C206" s="31" t="s">
        <v>134</v>
      </c>
      <c r="D206" s="8" t="s">
        <v>154</v>
      </c>
      <c r="E206" s="17"/>
      <c r="F206" s="8"/>
      <c r="G206" s="51">
        <f>G207+G208+G209+G210+G211+G212+G213+G215</f>
        <v>-9533.5</v>
      </c>
      <c r="H206" s="51">
        <f>H207+H208+H209+H210+H211+H212+H213+H215</f>
        <v>-9533.5</v>
      </c>
      <c r="I206" s="51">
        <f>I207+I208+I209+I210+I211+I212+I213+I215</f>
        <v>-9533.5</v>
      </c>
      <c r="J206" s="51">
        <v>0</v>
      </c>
      <c r="K206" s="51">
        <v>0</v>
      </c>
      <c r="L206" s="51">
        <v>0</v>
      </c>
    </row>
    <row r="207" spans="1:12" ht="214.5" customHeight="1">
      <c r="A207" s="32"/>
      <c r="B207" s="54"/>
      <c r="C207" s="44" t="s">
        <v>380</v>
      </c>
      <c r="D207" s="7" t="s">
        <v>381</v>
      </c>
      <c r="E207" s="22" t="s">
        <v>157</v>
      </c>
      <c r="F207" s="7"/>
      <c r="G207" s="52">
        <v>-3570.7</v>
      </c>
      <c r="H207" s="52">
        <v>-3570.7</v>
      </c>
      <c r="I207" s="52">
        <v>-3570.7</v>
      </c>
      <c r="J207" s="52">
        <v>0</v>
      </c>
      <c r="K207" s="52">
        <v>0</v>
      </c>
      <c r="L207" s="52">
        <v>0</v>
      </c>
    </row>
    <row r="208" spans="1:12" ht="214.5" customHeight="1">
      <c r="A208" s="32"/>
      <c r="B208" s="54"/>
      <c r="C208" s="44" t="s">
        <v>382</v>
      </c>
      <c r="D208" s="7" t="s">
        <v>383</v>
      </c>
      <c r="E208" s="22" t="s">
        <v>157</v>
      </c>
      <c r="F208" s="7"/>
      <c r="G208" s="52">
        <v>-1254.6</v>
      </c>
      <c r="H208" s="52">
        <v>-1254.6</v>
      </c>
      <c r="I208" s="52">
        <v>-1254.6</v>
      </c>
      <c r="J208" s="52">
        <v>0</v>
      </c>
      <c r="K208" s="52">
        <v>0</v>
      </c>
      <c r="L208" s="52">
        <v>0</v>
      </c>
    </row>
    <row r="209" spans="1:12" ht="165.75" customHeight="1">
      <c r="A209" s="32"/>
      <c r="B209" s="54"/>
      <c r="C209" s="44" t="s">
        <v>384</v>
      </c>
      <c r="D209" s="7" t="s">
        <v>385</v>
      </c>
      <c r="E209" s="22" t="s">
        <v>156</v>
      </c>
      <c r="F209" s="7"/>
      <c r="G209" s="52">
        <v>-791.1</v>
      </c>
      <c r="H209" s="52">
        <v>-791.1</v>
      </c>
      <c r="I209" s="52">
        <v>-791.1</v>
      </c>
      <c r="J209" s="52">
        <v>0</v>
      </c>
      <c r="K209" s="52">
        <v>0</v>
      </c>
      <c r="L209" s="52">
        <v>0</v>
      </c>
    </row>
    <row r="210" spans="1:12" ht="165.75" customHeight="1">
      <c r="A210" s="32"/>
      <c r="B210" s="54"/>
      <c r="C210" s="44" t="s">
        <v>396</v>
      </c>
      <c r="D210" s="7" t="s">
        <v>395</v>
      </c>
      <c r="E210" s="22" t="s">
        <v>155</v>
      </c>
      <c r="F210" s="7"/>
      <c r="G210" s="52">
        <v>-1</v>
      </c>
      <c r="H210" s="52">
        <v>-1</v>
      </c>
      <c r="I210" s="52">
        <v>-1</v>
      </c>
      <c r="J210" s="52">
        <v>0</v>
      </c>
      <c r="K210" s="52">
        <v>0</v>
      </c>
      <c r="L210" s="52">
        <v>0</v>
      </c>
    </row>
    <row r="211" spans="1:12" ht="195.75" customHeight="1">
      <c r="A211" s="32"/>
      <c r="B211" s="33"/>
      <c r="C211" s="44" t="s">
        <v>313</v>
      </c>
      <c r="D211" s="7" t="s">
        <v>348</v>
      </c>
      <c r="E211" s="22" t="s">
        <v>155</v>
      </c>
      <c r="F211" s="7"/>
      <c r="G211" s="52">
        <v>-59.5</v>
      </c>
      <c r="H211" s="52">
        <v>-59.5</v>
      </c>
      <c r="I211" s="52">
        <v>-59.5</v>
      </c>
      <c r="J211" s="52">
        <v>0</v>
      </c>
      <c r="K211" s="52">
        <v>0</v>
      </c>
      <c r="L211" s="52">
        <v>0</v>
      </c>
    </row>
    <row r="212" spans="1:12" ht="176.25" customHeight="1">
      <c r="A212" s="4"/>
      <c r="B212" s="11"/>
      <c r="C212" s="7" t="s">
        <v>252</v>
      </c>
      <c r="D212" s="7" t="s">
        <v>348</v>
      </c>
      <c r="E212" s="22" t="s">
        <v>156</v>
      </c>
      <c r="F212" s="7"/>
      <c r="G212" s="52">
        <v>-219.1</v>
      </c>
      <c r="H212" s="52">
        <v>-219.1</v>
      </c>
      <c r="I212" s="52">
        <v>-219.1</v>
      </c>
      <c r="J212" s="60">
        <v>0</v>
      </c>
      <c r="K212" s="60">
        <v>0</v>
      </c>
      <c r="L212" s="60">
        <v>0</v>
      </c>
    </row>
    <row r="213" spans="1:12" ht="176.25" customHeight="1">
      <c r="A213" s="4"/>
      <c r="B213" s="11"/>
      <c r="C213" s="7" t="s">
        <v>314</v>
      </c>
      <c r="D213" s="7" t="s">
        <v>316</v>
      </c>
      <c r="E213" s="22" t="s">
        <v>155</v>
      </c>
      <c r="F213" s="7"/>
      <c r="G213" s="52">
        <v>-0.1</v>
      </c>
      <c r="H213" s="52">
        <v>-0.1</v>
      </c>
      <c r="I213" s="52">
        <v>-0.1</v>
      </c>
      <c r="J213" s="60">
        <v>0</v>
      </c>
      <c r="K213" s="60">
        <v>0</v>
      </c>
      <c r="L213" s="60">
        <v>0</v>
      </c>
    </row>
    <row r="214" spans="1:12" ht="138" customHeight="1" hidden="1">
      <c r="A214" s="4"/>
      <c r="B214" s="11"/>
      <c r="C214" s="7" t="s">
        <v>312</v>
      </c>
      <c r="D214" s="7" t="s">
        <v>315</v>
      </c>
      <c r="E214" s="22" t="s">
        <v>157</v>
      </c>
      <c r="F214" s="7"/>
      <c r="G214" s="52"/>
      <c r="H214" s="52"/>
      <c r="I214" s="52"/>
      <c r="J214" s="60"/>
      <c r="K214" s="60"/>
      <c r="L214" s="60"/>
    </row>
    <row r="215" spans="1:12" ht="153" customHeight="1">
      <c r="A215" s="4"/>
      <c r="B215" s="11"/>
      <c r="C215" s="7" t="s">
        <v>183</v>
      </c>
      <c r="D215" s="7" t="s">
        <v>316</v>
      </c>
      <c r="E215" s="22" t="s">
        <v>157</v>
      </c>
      <c r="F215" s="7"/>
      <c r="G215" s="52">
        <v>-3637.4</v>
      </c>
      <c r="H215" s="52">
        <v>-3637.4</v>
      </c>
      <c r="I215" s="52">
        <v>-3637.4</v>
      </c>
      <c r="J215" s="60">
        <v>0</v>
      </c>
      <c r="K215" s="60">
        <v>0</v>
      </c>
      <c r="L215" s="60">
        <v>0</v>
      </c>
    </row>
    <row r="216" spans="1:12" ht="41.25" customHeight="1">
      <c r="A216" s="30"/>
      <c r="B216" s="26"/>
      <c r="C216" s="27" t="s">
        <v>139</v>
      </c>
      <c r="D216" s="27"/>
      <c r="E216" s="27"/>
      <c r="F216" s="27"/>
      <c r="G216" s="53" t="s">
        <v>138</v>
      </c>
      <c r="H216" s="53"/>
      <c r="I216" s="53"/>
      <c r="J216" s="53"/>
      <c r="K216" s="53"/>
      <c r="L216" s="53"/>
    </row>
    <row r="217" spans="3:12" ht="40.5" customHeight="1">
      <c r="C217" s="39" t="s">
        <v>256</v>
      </c>
      <c r="D217" s="39"/>
      <c r="E217" s="39"/>
      <c r="F217" s="39"/>
      <c r="G217" s="58" t="s">
        <v>257</v>
      </c>
      <c r="H217" s="59"/>
      <c r="I217" s="62"/>
      <c r="J217" s="62"/>
      <c r="K217" s="62"/>
      <c r="L217" s="62"/>
    </row>
  </sheetData>
  <sheetProtection/>
  <mergeCells count="11">
    <mergeCell ref="I3:I4"/>
    <mergeCell ref="A1:L1"/>
    <mergeCell ref="C2:G2"/>
    <mergeCell ref="C3:D3"/>
    <mergeCell ref="A3:A4"/>
    <mergeCell ref="B3:B4"/>
    <mergeCell ref="J3:L3"/>
    <mergeCell ref="E3:E4"/>
    <mergeCell ref="F3:F4"/>
    <mergeCell ref="G3:G4"/>
    <mergeCell ref="H3:H4"/>
  </mergeCells>
  <printOptions horizontalCentered="1"/>
  <pageMargins left="0.1388888888888889" right="0.05787037037037037" top="0.39351851851851855" bottom="0.1968503937007874" header="0.11811023622047245" footer="0.11811023622047245"/>
  <pageSetup horizontalDpi="600" verticalDpi="600" orientation="landscape" paperSize="9" r:id="rId1"/>
  <headerFooter>
    <oddHeader>&amp;CСтраница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 Олеговна Соколова</dc:creator>
  <cp:keywords/>
  <dc:description>POI HSSF rep:2.42.0.110</dc:description>
  <cp:lastModifiedBy>MorozovaMV</cp:lastModifiedBy>
  <cp:lastPrinted>2022-11-14T06:48:52Z</cp:lastPrinted>
  <dcterms:created xsi:type="dcterms:W3CDTF">2017-10-23T12:14:56Z</dcterms:created>
  <dcterms:modified xsi:type="dcterms:W3CDTF">2022-11-14T06:51:29Z</dcterms:modified>
  <cp:category/>
  <cp:version/>
  <cp:contentType/>
  <cp:contentStatus/>
</cp:coreProperties>
</file>