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объемы на 01.06.2019" sheetId="1" r:id="rId1"/>
    <sheet name="показатели кач на 01.06.2019" sheetId="3" r:id="rId2"/>
  </sheets>
  <calcPr calcId="125725" refMode="R1C1"/>
</workbook>
</file>

<file path=xl/calcChain.xml><?xml version="1.0" encoding="utf-8"?>
<calcChain xmlns="http://schemas.openxmlformats.org/spreadsheetml/2006/main">
  <c r="K10" i="3"/>
  <c r="O6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5"/>
  <c r="K5" l="1"/>
  <c r="F17" i="1" l="1"/>
  <c r="G17" s="1"/>
  <c r="F11"/>
  <c r="G11" s="1"/>
  <c r="G6"/>
  <c r="F6"/>
  <c r="E5"/>
  <c r="K6" i="3" l="1"/>
  <c r="K7"/>
  <c r="K8"/>
  <c r="K9"/>
  <c r="K11"/>
  <c r="K12"/>
  <c r="K13"/>
  <c r="K14"/>
  <c r="K15"/>
  <c r="K16"/>
  <c r="K17"/>
  <c r="K18"/>
  <c r="K19"/>
  <c r="K20"/>
  <c r="K21"/>
  <c r="K22"/>
  <c r="K23"/>
  <c r="K24"/>
  <c r="E16" i="1"/>
  <c r="D16"/>
  <c r="E24"/>
  <c r="E23"/>
  <c r="E22"/>
  <c r="E21"/>
  <c r="E20"/>
  <c r="E19"/>
  <c r="E18"/>
  <c r="E17"/>
  <c r="E15"/>
  <c r="E14"/>
  <c r="E13"/>
  <c r="E12"/>
  <c r="E11"/>
  <c r="E10"/>
  <c r="E9"/>
  <c r="E8"/>
  <c r="E7"/>
  <c r="E6"/>
  <c r="D24" l="1"/>
  <c r="D22"/>
  <c r="D20"/>
  <c r="D18"/>
  <c r="D14"/>
  <c r="D12"/>
  <c r="D10"/>
  <c r="D8"/>
  <c r="D6"/>
  <c r="D5"/>
  <c r="D23"/>
  <c r="D21"/>
  <c r="D19"/>
  <c r="D17"/>
  <c r="D15"/>
  <c r="D13"/>
  <c r="D11"/>
  <c r="D9"/>
  <c r="D7"/>
</calcChain>
</file>

<file path=xl/sharedStrings.xml><?xml version="1.0" encoding="utf-8"?>
<sst xmlns="http://schemas.openxmlformats.org/spreadsheetml/2006/main" count="109" uniqueCount="48">
  <si>
    <t>Наименование показателя качества</t>
  </si>
  <si>
    <t>Наименование учреждения</t>
  </si>
  <si>
    <t>Количество жалоб родителей (законных представителей) Получателей услуги на нарушение требований Стандарта, признанных обоснованными</t>
  </si>
  <si>
    <t>Удовлетворенность родителей (законных представителей) Получателей услуги</t>
  </si>
  <si>
    <t>Доля дней, проведенных Получателями услуги в группах общеразвивающей, комбинированной и компен
ирующей направленностей, по факту</t>
  </si>
  <si>
    <t>Доля Получателей услуги, ни разу не болевших (индекс здоровья)</t>
  </si>
  <si>
    <t>Доля дней, пропущенных одним Получателем услуги в отчетном периоде по болезни</t>
  </si>
  <si>
    <t>Соответствие квалификационного уровня педагогических кадров установленным требованиям</t>
  </si>
  <si>
    <t>Отсутствие травматизма у Получателей услуги</t>
  </si>
  <si>
    <t>план,%</t>
  </si>
  <si>
    <t>факт,%</t>
  </si>
  <si>
    <t>д/сад № 2 "Сказка"</t>
  </si>
  <si>
    <t>д/сад № 5 "Яблонька"</t>
  </si>
  <si>
    <t>д/сад № 8 "Звездочка"</t>
  </si>
  <si>
    <t>д/сад № 9 "Солнышко"</t>
  </si>
  <si>
    <t>д/сад № 10 "Белочка"</t>
  </si>
  <si>
    <t>д/сад № 11 "Берёзка"</t>
  </si>
  <si>
    <t>д/сад № 13 "Колосок"</t>
  </si>
  <si>
    <t>д/сад № 14 "Колокольчик"</t>
  </si>
  <si>
    <t>д/сад № 15 "Родничок"</t>
  </si>
  <si>
    <t>д/сад № 17 "Елочка"</t>
  </si>
  <si>
    <t>д/сад № 18 "Рябинушка"</t>
  </si>
  <si>
    <t>д/сад № 22 "Тополек"</t>
  </si>
  <si>
    <t>д/сад № 26 "Гнездышко"</t>
  </si>
  <si>
    <t>д/сад № 29 "Светлячок"</t>
  </si>
  <si>
    <t>д/сад № 31 "Малыш"</t>
  </si>
  <si>
    <t>д/сад № 32 "Теремок"</t>
  </si>
  <si>
    <t>д/сад № 33 "Дельфин"</t>
  </si>
  <si>
    <t>д/сад № 36</t>
  </si>
  <si>
    <t>Число детей ни разу не болевших</t>
  </si>
  <si>
    <t>отклонение плана от среднегодового Факта</t>
  </si>
  <si>
    <t>Отклонение с учетом допустимого отклонения 2% в процентах</t>
  </si>
  <si>
    <t>необходимо принять воспитанников</t>
  </si>
  <si>
    <t>План мероприятий по устранению отклонений</t>
  </si>
  <si>
    <t>воспитанники</t>
  </si>
  <si>
    <t>процент (минус - невыполнение)</t>
  </si>
  <si>
    <t>план мероприятий</t>
  </si>
  <si>
    <t xml:space="preserve">принять меры </t>
  </si>
  <si>
    <t>план,не менее 5%</t>
  </si>
  <si>
    <t>план,%в среднем на  одного ребенка не более 19 дней в год</t>
  </si>
  <si>
    <t xml:space="preserve"> число дней пропущенных по болезни по Табелю</t>
  </si>
  <si>
    <t>воспитанники план</t>
  </si>
  <si>
    <t>показатели объема</t>
  </si>
  <si>
    <t>ПРИЛОЖЕНИЕ 1 на 01.06.2019 год</t>
  </si>
  <si>
    <t>д/сад № 20 "Ласточка" в т.ч. 34 (159 детей)</t>
  </si>
  <si>
    <t xml:space="preserve">д/сад № 35 </t>
  </si>
  <si>
    <t>воспитанники на 01.06.2019</t>
  </si>
  <si>
    <t>д/сад № 20 "Ласточка"без детского сада 34 (159 детей)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</si>
</sst>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Border="1"/>
    <xf numFmtId="164" fontId="6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1" fontId="4" fillId="0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" fontId="3" fillId="0" borderId="2" xfId="0" applyNumberFormat="1" applyFont="1" applyFill="1" applyBorder="1"/>
    <xf numFmtId="1" fontId="5" fillId="0" borderId="2" xfId="0" applyNumberFormat="1" applyFont="1" applyFill="1" applyBorder="1"/>
    <xf numFmtId="1" fontId="7" fillId="0" borderId="2" xfId="0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zoomScaleNormal="100" workbookViewId="0">
      <selection activeCell="B4" sqref="B4"/>
    </sheetView>
  </sheetViews>
  <sheetFormatPr defaultRowHeight="15"/>
  <cols>
    <col min="1" max="1" width="22.28515625" customWidth="1"/>
    <col min="2" max="2" width="21.7109375" customWidth="1"/>
    <col min="3" max="3" width="17.42578125" customWidth="1"/>
    <col min="4" max="5" width="19.85546875" customWidth="1"/>
    <col min="6" max="6" width="24.42578125" customWidth="1"/>
    <col min="7" max="7" width="26.7109375" customWidth="1"/>
    <col min="8" max="8" width="22.42578125" customWidth="1"/>
  </cols>
  <sheetData>
    <row r="1" spans="1:8" ht="15.75">
      <c r="A1" s="22" t="s">
        <v>43</v>
      </c>
      <c r="B1" s="23"/>
      <c r="C1" s="23"/>
      <c r="D1" s="23"/>
      <c r="E1" s="23"/>
      <c r="F1" s="23"/>
      <c r="G1" s="23"/>
      <c r="H1" s="23"/>
    </row>
    <row r="2" spans="1:8" ht="45" customHeight="1">
      <c r="A2" s="26" t="s">
        <v>42</v>
      </c>
      <c r="B2" s="27"/>
      <c r="C2" s="27"/>
      <c r="D2" s="27"/>
      <c r="E2" s="27"/>
      <c r="F2" s="27"/>
      <c r="G2" s="27"/>
      <c r="H2" s="27"/>
    </row>
    <row r="3" spans="1:8" ht="189" customHeight="1">
      <c r="A3" s="2" t="s">
        <v>1</v>
      </c>
      <c r="B3" s="24" t="s">
        <v>42</v>
      </c>
      <c r="C3" s="25"/>
      <c r="D3" s="3" t="s">
        <v>30</v>
      </c>
      <c r="E3" s="3" t="s">
        <v>30</v>
      </c>
      <c r="F3" s="21" t="s">
        <v>31</v>
      </c>
      <c r="G3" s="21" t="s">
        <v>32</v>
      </c>
      <c r="H3" s="21" t="s">
        <v>33</v>
      </c>
    </row>
    <row r="4" spans="1:8" ht="56.25">
      <c r="A4" s="2"/>
      <c r="B4" s="2" t="s">
        <v>41</v>
      </c>
      <c r="C4" s="2" t="s">
        <v>46</v>
      </c>
      <c r="D4" s="4" t="s">
        <v>34</v>
      </c>
      <c r="E4" s="4" t="s">
        <v>35</v>
      </c>
      <c r="F4" s="21"/>
      <c r="G4" s="21"/>
      <c r="H4" s="21"/>
    </row>
    <row r="5" spans="1:8" ht="105" customHeight="1">
      <c r="A5" s="6" t="s">
        <v>11</v>
      </c>
      <c r="B5" s="7">
        <v>140</v>
      </c>
      <c r="C5" s="8">
        <v>150</v>
      </c>
      <c r="D5" s="9">
        <f>C5-B5</f>
        <v>10</v>
      </c>
      <c r="E5" s="9">
        <f>C5/B5*100-100</f>
        <v>7.1428571428571388</v>
      </c>
      <c r="F5" s="9"/>
      <c r="G5" s="9"/>
      <c r="H5" s="9"/>
    </row>
    <row r="6" spans="1:8" ht="52.5" customHeight="1">
      <c r="A6" s="6" t="s">
        <v>12</v>
      </c>
      <c r="B6" s="7">
        <v>90</v>
      </c>
      <c r="C6" s="8">
        <v>77</v>
      </c>
      <c r="D6" s="9">
        <f t="shared" ref="D6:D24" si="0">C6-B6</f>
        <v>-13</v>
      </c>
      <c r="E6" s="9">
        <f t="shared" ref="E6:E24" si="1">C6/B6*100-100</f>
        <v>-14.444444444444443</v>
      </c>
      <c r="F6" s="9">
        <f t="shared" ref="F6" si="2">E6+2</f>
        <v>-12.444444444444443</v>
      </c>
      <c r="G6" s="9">
        <f>B6*-F6%</f>
        <v>11.2</v>
      </c>
      <c r="H6" s="10" t="s">
        <v>37</v>
      </c>
    </row>
    <row r="7" spans="1:8" ht="37.5">
      <c r="A7" s="6" t="s">
        <v>13</v>
      </c>
      <c r="B7" s="7">
        <v>146</v>
      </c>
      <c r="C7" s="8">
        <v>150</v>
      </c>
      <c r="D7" s="9">
        <f t="shared" si="0"/>
        <v>4</v>
      </c>
      <c r="E7" s="9">
        <f t="shared" si="1"/>
        <v>2.7397260273972677</v>
      </c>
      <c r="F7" s="9"/>
      <c r="G7" s="9"/>
      <c r="H7" s="9"/>
    </row>
    <row r="8" spans="1:8" ht="37.5">
      <c r="A8" s="6" t="s">
        <v>14</v>
      </c>
      <c r="B8" s="7">
        <v>125</v>
      </c>
      <c r="C8" s="8">
        <v>138</v>
      </c>
      <c r="D8" s="9">
        <f t="shared" si="0"/>
        <v>13</v>
      </c>
      <c r="E8" s="9">
        <f t="shared" si="1"/>
        <v>10.400000000000006</v>
      </c>
      <c r="F8" s="9"/>
      <c r="G8" s="9"/>
      <c r="H8" s="9"/>
    </row>
    <row r="9" spans="1:8" ht="37.5">
      <c r="A9" s="6" t="s">
        <v>15</v>
      </c>
      <c r="B9" s="7">
        <v>190</v>
      </c>
      <c r="C9" s="8">
        <v>194</v>
      </c>
      <c r="D9" s="9">
        <f t="shared" si="0"/>
        <v>4</v>
      </c>
      <c r="E9" s="9">
        <f t="shared" si="1"/>
        <v>2.1052631578947398</v>
      </c>
      <c r="F9" s="9"/>
      <c r="G9" s="9"/>
      <c r="H9" s="9"/>
    </row>
    <row r="10" spans="1:8" ht="37.5">
      <c r="A10" s="6" t="s">
        <v>16</v>
      </c>
      <c r="B10" s="7">
        <v>112</v>
      </c>
      <c r="C10" s="8">
        <v>116</v>
      </c>
      <c r="D10" s="9">
        <f t="shared" si="0"/>
        <v>4</v>
      </c>
      <c r="E10" s="9">
        <f t="shared" si="1"/>
        <v>3.5714285714285836</v>
      </c>
      <c r="F10" s="9"/>
      <c r="G10" s="9"/>
      <c r="H10" s="9"/>
    </row>
    <row r="11" spans="1:8" ht="37.5">
      <c r="A11" s="6" t="s">
        <v>17</v>
      </c>
      <c r="B11" s="7">
        <v>95</v>
      </c>
      <c r="C11" s="8">
        <v>86</v>
      </c>
      <c r="D11" s="9">
        <f t="shared" si="0"/>
        <v>-9</v>
      </c>
      <c r="E11" s="9">
        <f t="shared" si="1"/>
        <v>-9.473684210526315</v>
      </c>
      <c r="F11" s="9">
        <f t="shared" ref="F11" si="3">E11+2</f>
        <v>-7.473684210526315</v>
      </c>
      <c r="G11" s="9">
        <f>B11*-F11%</f>
        <v>7.1</v>
      </c>
      <c r="H11" s="10" t="s">
        <v>37</v>
      </c>
    </row>
    <row r="12" spans="1:8" ht="37.5">
      <c r="A12" s="6" t="s">
        <v>18</v>
      </c>
      <c r="B12" s="7">
        <v>151</v>
      </c>
      <c r="C12" s="8">
        <v>150</v>
      </c>
      <c r="D12" s="9">
        <f t="shared" si="0"/>
        <v>-1</v>
      </c>
      <c r="E12" s="9">
        <f t="shared" si="1"/>
        <v>-0.66225165562914867</v>
      </c>
      <c r="F12" s="9"/>
      <c r="G12" s="9"/>
      <c r="H12" s="9"/>
    </row>
    <row r="13" spans="1:8" ht="37.5">
      <c r="A13" s="6" t="s">
        <v>19</v>
      </c>
      <c r="B13" s="7">
        <v>108</v>
      </c>
      <c r="C13" s="8">
        <v>109</v>
      </c>
      <c r="D13" s="9">
        <f t="shared" si="0"/>
        <v>1</v>
      </c>
      <c r="E13" s="9">
        <f t="shared" si="1"/>
        <v>0.92592592592592382</v>
      </c>
      <c r="F13" s="9"/>
      <c r="G13" s="9"/>
      <c r="H13" s="9"/>
    </row>
    <row r="14" spans="1:8" ht="37.5">
      <c r="A14" s="6" t="s">
        <v>20</v>
      </c>
      <c r="B14" s="7">
        <v>85</v>
      </c>
      <c r="C14" s="8">
        <v>100</v>
      </c>
      <c r="D14" s="9">
        <f t="shared" si="0"/>
        <v>15</v>
      </c>
      <c r="E14" s="9">
        <f t="shared" si="1"/>
        <v>17.64705882352942</v>
      </c>
      <c r="F14" s="9"/>
      <c r="G14" s="9"/>
      <c r="H14" s="9"/>
    </row>
    <row r="15" spans="1:8" ht="37.5">
      <c r="A15" s="6" t="s">
        <v>21</v>
      </c>
      <c r="B15" s="7">
        <v>278</v>
      </c>
      <c r="C15" s="8">
        <v>289</v>
      </c>
      <c r="D15" s="9">
        <f t="shared" si="0"/>
        <v>11</v>
      </c>
      <c r="E15" s="9">
        <f t="shared" si="1"/>
        <v>3.9568345323741028</v>
      </c>
      <c r="F15" s="9"/>
      <c r="G15" s="9"/>
      <c r="H15" s="10"/>
    </row>
    <row r="16" spans="1:8" ht="43.5" customHeight="1">
      <c r="A16" s="6" t="s">
        <v>47</v>
      </c>
      <c r="B16" s="7">
        <v>25</v>
      </c>
      <c r="C16" s="8">
        <v>37</v>
      </c>
      <c r="D16" s="9">
        <f t="shared" si="0"/>
        <v>12</v>
      </c>
      <c r="E16" s="9">
        <f t="shared" si="1"/>
        <v>48</v>
      </c>
      <c r="F16" s="9"/>
      <c r="G16" s="9"/>
      <c r="H16" s="9"/>
    </row>
    <row r="17" spans="1:8" ht="37.5">
      <c r="A17" s="6" t="s">
        <v>22</v>
      </c>
      <c r="B17" s="7">
        <v>50</v>
      </c>
      <c r="C17" s="8">
        <v>48</v>
      </c>
      <c r="D17" s="9">
        <f t="shared" si="0"/>
        <v>-2</v>
      </c>
      <c r="E17" s="9">
        <f t="shared" si="1"/>
        <v>-4</v>
      </c>
      <c r="F17" s="9">
        <f t="shared" ref="F17" si="4">E17+2</f>
        <v>-2</v>
      </c>
      <c r="G17" s="9">
        <f>B17*-F17%</f>
        <v>1</v>
      </c>
      <c r="H17" s="10" t="s">
        <v>37</v>
      </c>
    </row>
    <row r="18" spans="1:8" ht="37.5">
      <c r="A18" s="6" t="s">
        <v>23</v>
      </c>
      <c r="B18" s="7">
        <v>88</v>
      </c>
      <c r="C18" s="8">
        <v>91</v>
      </c>
      <c r="D18" s="9">
        <f t="shared" si="0"/>
        <v>3</v>
      </c>
      <c r="E18" s="9">
        <f t="shared" si="1"/>
        <v>3.4090909090909207</v>
      </c>
      <c r="F18" s="9"/>
      <c r="G18" s="9"/>
      <c r="H18" s="10"/>
    </row>
    <row r="19" spans="1:8" ht="37.5">
      <c r="A19" s="6" t="s">
        <v>24</v>
      </c>
      <c r="B19" s="7">
        <v>225</v>
      </c>
      <c r="C19" s="8">
        <v>256</v>
      </c>
      <c r="D19" s="9">
        <f t="shared" si="0"/>
        <v>31</v>
      </c>
      <c r="E19" s="9">
        <f t="shared" si="1"/>
        <v>13.777777777777771</v>
      </c>
      <c r="F19" s="9"/>
      <c r="G19" s="9"/>
      <c r="H19" s="9"/>
    </row>
    <row r="20" spans="1:8" ht="37.5">
      <c r="A20" s="6" t="s">
        <v>25</v>
      </c>
      <c r="B20" s="7">
        <v>44</v>
      </c>
      <c r="C20" s="8">
        <v>46</v>
      </c>
      <c r="D20" s="9">
        <f t="shared" si="0"/>
        <v>2</v>
      </c>
      <c r="E20" s="9">
        <f t="shared" si="1"/>
        <v>4.5454545454545467</v>
      </c>
      <c r="F20" s="9"/>
      <c r="G20" s="9"/>
      <c r="H20" s="9"/>
    </row>
    <row r="21" spans="1:8" ht="37.5">
      <c r="A21" s="6" t="s">
        <v>26</v>
      </c>
      <c r="B21" s="7">
        <v>230</v>
      </c>
      <c r="C21" s="8">
        <v>232</v>
      </c>
      <c r="D21" s="9">
        <f t="shared" si="0"/>
        <v>2</v>
      </c>
      <c r="E21" s="9">
        <f t="shared" si="1"/>
        <v>0.86956521739129755</v>
      </c>
      <c r="F21" s="9"/>
      <c r="G21" s="9"/>
      <c r="H21" s="9"/>
    </row>
    <row r="22" spans="1:8" ht="37.5">
      <c r="A22" s="6" t="s">
        <v>27</v>
      </c>
      <c r="B22" s="7">
        <v>151</v>
      </c>
      <c r="C22" s="8">
        <v>160</v>
      </c>
      <c r="D22" s="9">
        <f t="shared" si="0"/>
        <v>9</v>
      </c>
      <c r="E22" s="9">
        <f t="shared" si="1"/>
        <v>5.9602649006622528</v>
      </c>
      <c r="F22" s="9"/>
      <c r="G22" s="9"/>
      <c r="H22" s="10"/>
    </row>
    <row r="23" spans="1:8" ht="18.75">
      <c r="A23" s="6" t="s">
        <v>45</v>
      </c>
      <c r="B23" s="7">
        <v>73</v>
      </c>
      <c r="C23" s="8">
        <v>74</v>
      </c>
      <c r="D23" s="9">
        <f t="shared" si="0"/>
        <v>1</v>
      </c>
      <c r="E23" s="9">
        <f t="shared" si="1"/>
        <v>1.3698630136986338</v>
      </c>
      <c r="F23" s="9"/>
      <c r="G23" s="9"/>
      <c r="H23" s="9"/>
    </row>
    <row r="24" spans="1:8" ht="18.75">
      <c r="A24" s="6" t="s">
        <v>28</v>
      </c>
      <c r="B24" s="7">
        <v>80</v>
      </c>
      <c r="C24" s="8">
        <v>81</v>
      </c>
      <c r="D24" s="9">
        <f t="shared" si="0"/>
        <v>1</v>
      </c>
      <c r="E24" s="9">
        <f t="shared" si="1"/>
        <v>1.25</v>
      </c>
      <c r="F24" s="9"/>
      <c r="G24" s="9"/>
      <c r="H24" s="9"/>
    </row>
  </sheetData>
  <mergeCells count="6">
    <mergeCell ref="F3:F4"/>
    <mergeCell ref="G3:G4"/>
    <mergeCell ref="H3:H4"/>
    <mergeCell ref="A1:H1"/>
    <mergeCell ref="B3:C3"/>
    <mergeCell ref="A2:H2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topLeftCell="A7" zoomScale="60" zoomScaleNormal="100" workbookViewId="0">
      <selection activeCell="AB18" sqref="AB18"/>
    </sheetView>
  </sheetViews>
  <sheetFormatPr defaultRowHeight="15"/>
  <cols>
    <col min="1" max="1" width="18.28515625" customWidth="1"/>
    <col min="2" max="2" width="0.42578125" hidden="1" customWidth="1"/>
    <col min="3" max="3" width="16" hidden="1" customWidth="1"/>
    <col min="4" max="4" width="6.7109375" hidden="1" customWidth="1"/>
    <col min="5" max="5" width="7.140625" hidden="1" customWidth="1"/>
    <col min="6" max="6" width="10.85546875" customWidth="1"/>
    <col min="7" max="8" width="10.28515625" customWidth="1"/>
    <col min="12" max="12" width="10.85546875" customWidth="1"/>
    <col min="13" max="16" width="13" customWidth="1"/>
    <col min="17" max="17" width="12.7109375" customWidth="1"/>
    <col min="18" max="19" width="14.140625" customWidth="1"/>
    <col min="21" max="21" width="13.28515625" customWidth="1"/>
    <col min="22" max="22" width="15.5703125" hidden="1" customWidth="1"/>
    <col min="23" max="23" width="16.7109375" hidden="1" customWidth="1"/>
    <col min="24" max="24" width="13" customWidth="1"/>
  </cols>
  <sheetData>
    <row r="1" spans="1:24" ht="15.75">
      <c r="A1" s="22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4" ht="4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89" customHeight="1">
      <c r="A3" s="11" t="s">
        <v>1</v>
      </c>
      <c r="B3" s="28" t="s">
        <v>2</v>
      </c>
      <c r="C3" s="30"/>
      <c r="D3" s="28" t="s">
        <v>3</v>
      </c>
      <c r="E3" s="30"/>
      <c r="F3" s="28" t="s">
        <v>4</v>
      </c>
      <c r="G3" s="29"/>
      <c r="H3" s="30"/>
      <c r="I3" s="28" t="s">
        <v>5</v>
      </c>
      <c r="J3" s="29"/>
      <c r="K3" s="29"/>
      <c r="L3" s="30"/>
      <c r="M3" s="28" t="s">
        <v>6</v>
      </c>
      <c r="N3" s="29"/>
      <c r="O3" s="29"/>
      <c r="P3" s="30"/>
      <c r="Q3" s="28" t="s">
        <v>7</v>
      </c>
      <c r="R3" s="29"/>
      <c r="S3" s="30"/>
      <c r="T3" s="31" t="s">
        <v>8</v>
      </c>
      <c r="U3" s="31"/>
      <c r="V3" s="31"/>
      <c r="W3" s="31"/>
      <c r="X3" s="31"/>
    </row>
    <row r="4" spans="1:24" ht="131.25">
      <c r="A4" s="11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36</v>
      </c>
      <c r="I4" s="11" t="s">
        <v>38</v>
      </c>
      <c r="J4" s="12" t="s">
        <v>29</v>
      </c>
      <c r="K4" s="11" t="s">
        <v>10</v>
      </c>
      <c r="L4" s="11" t="s">
        <v>36</v>
      </c>
      <c r="M4" s="11" t="s">
        <v>39</v>
      </c>
      <c r="N4" s="12" t="s">
        <v>40</v>
      </c>
      <c r="O4" s="11" t="s">
        <v>10</v>
      </c>
      <c r="P4" s="11" t="s">
        <v>36</v>
      </c>
      <c r="Q4" s="11" t="s">
        <v>9</v>
      </c>
      <c r="R4" s="11" t="s">
        <v>10</v>
      </c>
      <c r="S4" s="11" t="s">
        <v>36</v>
      </c>
      <c r="T4" s="11" t="s">
        <v>9</v>
      </c>
      <c r="U4" s="11" t="s">
        <v>10</v>
      </c>
      <c r="V4" s="11" t="s">
        <v>9</v>
      </c>
      <c r="W4" s="11" t="s">
        <v>10</v>
      </c>
      <c r="X4" s="11" t="s">
        <v>36</v>
      </c>
    </row>
    <row r="5" spans="1:24" ht="37.5">
      <c r="A5" s="6" t="s">
        <v>11</v>
      </c>
      <c r="B5" s="1">
        <v>0</v>
      </c>
      <c r="C5" s="1"/>
      <c r="D5" s="5">
        <v>65</v>
      </c>
      <c r="E5" s="5"/>
      <c r="F5" s="13">
        <v>70</v>
      </c>
      <c r="G5" s="14">
        <v>69</v>
      </c>
      <c r="H5" s="15" t="s">
        <v>37</v>
      </c>
      <c r="I5" s="13">
        <v>5</v>
      </c>
      <c r="J5" s="13">
        <v>7</v>
      </c>
      <c r="K5" s="16">
        <f>J5*100/'объемы на 01.06.2019'!C5</f>
        <v>4.666666666666667</v>
      </c>
      <c r="L5" s="13"/>
      <c r="M5" s="13">
        <v>100</v>
      </c>
      <c r="N5" s="13">
        <v>3025</v>
      </c>
      <c r="O5" s="17">
        <f>N5/'объемы на 01.06.2019'!C5*100/19</f>
        <v>106.14035087719299</v>
      </c>
      <c r="P5" s="15" t="s">
        <v>37</v>
      </c>
      <c r="Q5" s="13">
        <v>70</v>
      </c>
      <c r="R5" s="14">
        <v>63</v>
      </c>
      <c r="S5" s="15" t="s">
        <v>37</v>
      </c>
      <c r="T5" s="13">
        <v>100</v>
      </c>
      <c r="U5" s="13">
        <v>100</v>
      </c>
      <c r="V5" s="13">
        <v>100</v>
      </c>
      <c r="W5" s="13">
        <v>100</v>
      </c>
      <c r="X5" s="13"/>
    </row>
    <row r="6" spans="1:24" ht="37.5">
      <c r="A6" s="6" t="s">
        <v>12</v>
      </c>
      <c r="B6" s="1">
        <v>0</v>
      </c>
      <c r="C6" s="1"/>
      <c r="D6" s="5">
        <v>65</v>
      </c>
      <c r="E6" s="5"/>
      <c r="F6" s="13">
        <v>70</v>
      </c>
      <c r="G6" s="14">
        <v>56</v>
      </c>
      <c r="H6" s="15" t="s">
        <v>37</v>
      </c>
      <c r="I6" s="13">
        <v>5</v>
      </c>
      <c r="J6" s="13">
        <v>4</v>
      </c>
      <c r="K6" s="16">
        <f>J6*100/'объемы на 01.06.2019'!C6</f>
        <v>5.1948051948051948</v>
      </c>
      <c r="L6" s="13"/>
      <c r="M6" s="13">
        <v>100</v>
      </c>
      <c r="N6" s="13">
        <v>1094</v>
      </c>
      <c r="O6" s="18">
        <f>N6/'объемы на 01.06.2019'!C6*100/19</f>
        <v>74.777853725222144</v>
      </c>
      <c r="P6" s="15"/>
      <c r="Q6" s="13">
        <v>70</v>
      </c>
      <c r="R6" s="13">
        <v>100</v>
      </c>
      <c r="S6" s="13"/>
      <c r="T6" s="13">
        <v>100</v>
      </c>
      <c r="U6" s="13">
        <v>100</v>
      </c>
      <c r="V6" s="13">
        <v>100</v>
      </c>
      <c r="W6" s="13">
        <v>100</v>
      </c>
      <c r="X6" s="13"/>
    </row>
    <row r="7" spans="1:24" ht="37.5">
      <c r="A7" s="6" t="s">
        <v>13</v>
      </c>
      <c r="B7" s="1">
        <v>0</v>
      </c>
      <c r="C7" s="1"/>
      <c r="D7" s="5">
        <v>65</v>
      </c>
      <c r="E7" s="5"/>
      <c r="F7" s="13">
        <v>70</v>
      </c>
      <c r="G7" s="19">
        <v>78</v>
      </c>
      <c r="H7" s="13"/>
      <c r="I7" s="13">
        <v>5</v>
      </c>
      <c r="J7" s="13">
        <v>18</v>
      </c>
      <c r="K7" s="16">
        <f>J7*100/'объемы на 01.06.2019'!C7</f>
        <v>12</v>
      </c>
      <c r="L7" s="13"/>
      <c r="M7" s="13">
        <v>100</v>
      </c>
      <c r="N7" s="13">
        <v>2319</v>
      </c>
      <c r="O7" s="18">
        <f>N7/'объемы на 01.06.2019'!C7*100/19</f>
        <v>81.368421052631575</v>
      </c>
      <c r="P7" s="15"/>
      <c r="Q7" s="13">
        <v>70</v>
      </c>
      <c r="R7" s="13">
        <v>92</v>
      </c>
      <c r="S7" s="13"/>
      <c r="T7" s="13">
        <v>100</v>
      </c>
      <c r="U7" s="13">
        <v>100</v>
      </c>
      <c r="V7" s="13">
        <v>100</v>
      </c>
      <c r="W7" s="13">
        <v>100</v>
      </c>
      <c r="X7" s="13"/>
    </row>
    <row r="8" spans="1:24" ht="37.5">
      <c r="A8" s="6" t="s">
        <v>14</v>
      </c>
      <c r="B8" s="1">
        <v>0</v>
      </c>
      <c r="C8" s="1"/>
      <c r="D8" s="5">
        <v>65</v>
      </c>
      <c r="E8" s="5"/>
      <c r="F8" s="13">
        <v>70</v>
      </c>
      <c r="G8" s="19">
        <v>75</v>
      </c>
      <c r="H8" s="13"/>
      <c r="I8" s="13">
        <v>5</v>
      </c>
      <c r="J8" s="13">
        <v>10</v>
      </c>
      <c r="K8" s="16">
        <f>J8*100/'объемы на 01.06.2019'!C8</f>
        <v>7.2463768115942031</v>
      </c>
      <c r="L8" s="13"/>
      <c r="M8" s="13">
        <v>100</v>
      </c>
      <c r="N8" s="13">
        <v>2914</v>
      </c>
      <c r="O8" s="17">
        <f>N8/'объемы на 01.06.2019'!C8*100/19</f>
        <v>111.13653699466057</v>
      </c>
      <c r="P8" s="15" t="s">
        <v>37</v>
      </c>
      <c r="Q8" s="13">
        <v>70</v>
      </c>
      <c r="R8" s="19">
        <v>85</v>
      </c>
      <c r="S8" s="20"/>
      <c r="T8" s="13">
        <v>100</v>
      </c>
      <c r="U8" s="13">
        <v>100</v>
      </c>
      <c r="V8" s="13">
        <v>100</v>
      </c>
      <c r="W8" s="13">
        <v>100</v>
      </c>
      <c r="X8" s="13"/>
    </row>
    <row r="9" spans="1:24" ht="37.5">
      <c r="A9" s="6" t="s">
        <v>15</v>
      </c>
      <c r="B9" s="1">
        <v>0</v>
      </c>
      <c r="C9" s="1"/>
      <c r="D9" s="5">
        <v>65</v>
      </c>
      <c r="E9" s="5"/>
      <c r="F9" s="13">
        <v>70</v>
      </c>
      <c r="G9" s="19">
        <v>80</v>
      </c>
      <c r="H9" s="13"/>
      <c r="I9" s="13">
        <v>5</v>
      </c>
      <c r="J9" s="13">
        <v>37</v>
      </c>
      <c r="K9" s="16">
        <f>J9*100/'объемы на 01.06.2019'!C9</f>
        <v>19.072164948453608</v>
      </c>
      <c r="L9" s="13"/>
      <c r="M9" s="13">
        <v>100</v>
      </c>
      <c r="N9" s="13">
        <v>2899</v>
      </c>
      <c r="O9" s="16">
        <f>N9/'объемы на 01.06.2019'!C9*100/19</f>
        <v>78.648941942485081</v>
      </c>
      <c r="P9" s="15"/>
      <c r="Q9" s="13">
        <v>70</v>
      </c>
      <c r="R9" s="13">
        <v>70</v>
      </c>
      <c r="S9" s="13"/>
      <c r="T9" s="13">
        <v>100</v>
      </c>
      <c r="U9" s="13">
        <v>100</v>
      </c>
      <c r="V9" s="13">
        <v>100</v>
      </c>
      <c r="W9" s="13">
        <v>100</v>
      </c>
      <c r="X9" s="13"/>
    </row>
    <row r="10" spans="1:24" ht="37.5">
      <c r="A10" s="6" t="s">
        <v>16</v>
      </c>
      <c r="B10" s="1">
        <v>0</v>
      </c>
      <c r="C10" s="1"/>
      <c r="D10" s="5">
        <v>65</v>
      </c>
      <c r="E10" s="5"/>
      <c r="F10" s="13">
        <v>70</v>
      </c>
      <c r="G10" s="19">
        <v>71</v>
      </c>
      <c r="H10" s="13"/>
      <c r="I10" s="13">
        <v>5</v>
      </c>
      <c r="J10" s="13">
        <v>13</v>
      </c>
      <c r="K10" s="16">
        <f>J10*100/'объемы на 01.06.2019'!C10</f>
        <v>11.206896551724139</v>
      </c>
      <c r="L10" s="15"/>
      <c r="M10" s="13">
        <v>100</v>
      </c>
      <c r="N10" s="13">
        <v>1962</v>
      </c>
      <c r="O10" s="16">
        <f>N10/'объемы на 01.06.2019'!C10*100/19</f>
        <v>89.019963702359348</v>
      </c>
      <c r="P10" s="15"/>
      <c r="Q10" s="13">
        <v>70</v>
      </c>
      <c r="R10" s="14">
        <v>50</v>
      </c>
      <c r="S10" s="15" t="s">
        <v>37</v>
      </c>
      <c r="T10" s="13">
        <v>100</v>
      </c>
      <c r="U10" s="14">
        <v>0</v>
      </c>
      <c r="V10" s="13">
        <v>100</v>
      </c>
      <c r="W10" s="13">
        <v>100</v>
      </c>
      <c r="X10" s="15" t="s">
        <v>37</v>
      </c>
    </row>
    <row r="11" spans="1:24" ht="37.5">
      <c r="A11" s="6" t="s">
        <v>17</v>
      </c>
      <c r="B11" s="1">
        <v>0</v>
      </c>
      <c r="C11" s="1"/>
      <c r="D11" s="5">
        <v>65</v>
      </c>
      <c r="E11" s="5"/>
      <c r="F11" s="13">
        <v>70</v>
      </c>
      <c r="G11" s="14">
        <v>69</v>
      </c>
      <c r="H11" s="15" t="s">
        <v>37</v>
      </c>
      <c r="I11" s="13">
        <v>5</v>
      </c>
      <c r="J11" s="13">
        <v>10</v>
      </c>
      <c r="K11" s="16">
        <f>J11*100/'объемы на 01.06.2019'!C11</f>
        <v>11.627906976744185</v>
      </c>
      <c r="L11" s="13"/>
      <c r="M11" s="13">
        <v>100</v>
      </c>
      <c r="N11" s="13">
        <v>1491</v>
      </c>
      <c r="O11" s="16">
        <f>N11/'объемы на 01.06.2019'!C11*100/19</f>
        <v>91.248470012239906</v>
      </c>
      <c r="P11" s="15"/>
      <c r="Q11" s="13">
        <v>70</v>
      </c>
      <c r="R11" s="13">
        <v>100</v>
      </c>
      <c r="S11" s="13"/>
      <c r="T11" s="13">
        <v>100</v>
      </c>
      <c r="U11" s="13">
        <v>100</v>
      </c>
      <c r="V11" s="13">
        <v>100</v>
      </c>
      <c r="W11" s="13">
        <v>100</v>
      </c>
      <c r="X11" s="13"/>
    </row>
    <row r="12" spans="1:24" ht="56.25">
      <c r="A12" s="6" t="s">
        <v>18</v>
      </c>
      <c r="B12" s="1">
        <v>0</v>
      </c>
      <c r="C12" s="1"/>
      <c r="D12" s="5">
        <v>65</v>
      </c>
      <c r="E12" s="5"/>
      <c r="F12" s="13">
        <v>70</v>
      </c>
      <c r="G12" s="19">
        <v>74</v>
      </c>
      <c r="H12" s="15"/>
      <c r="I12" s="13">
        <v>5</v>
      </c>
      <c r="J12" s="13">
        <v>13</v>
      </c>
      <c r="K12" s="16">
        <f>J12*100/'объемы на 01.06.2019'!C12</f>
        <v>8.6666666666666661</v>
      </c>
      <c r="L12" s="13"/>
      <c r="M12" s="13">
        <v>100</v>
      </c>
      <c r="N12" s="13">
        <v>2248</v>
      </c>
      <c r="O12" s="16">
        <f>N12/'объемы на 01.06.2019'!C12*100/19</f>
        <v>78.877192982456151</v>
      </c>
      <c r="P12" s="15"/>
      <c r="Q12" s="13">
        <v>70</v>
      </c>
      <c r="R12" s="14">
        <v>60</v>
      </c>
      <c r="S12" s="15" t="s">
        <v>37</v>
      </c>
      <c r="T12" s="13">
        <v>100</v>
      </c>
      <c r="U12" s="13">
        <v>100</v>
      </c>
      <c r="V12" s="13">
        <v>100</v>
      </c>
      <c r="W12" s="13">
        <v>100</v>
      </c>
      <c r="X12" s="15"/>
    </row>
    <row r="13" spans="1:24" ht="37.5">
      <c r="A13" s="6" t="s">
        <v>19</v>
      </c>
      <c r="B13" s="1">
        <v>0</v>
      </c>
      <c r="C13" s="1"/>
      <c r="D13" s="5">
        <v>65</v>
      </c>
      <c r="E13" s="5"/>
      <c r="F13" s="13">
        <v>70</v>
      </c>
      <c r="G13" s="19">
        <v>75</v>
      </c>
      <c r="H13" s="13"/>
      <c r="I13" s="13">
        <v>5</v>
      </c>
      <c r="J13" s="13">
        <v>13</v>
      </c>
      <c r="K13" s="16">
        <f>J13*100/'объемы на 01.06.2019'!C13</f>
        <v>11.926605504587156</v>
      </c>
      <c r="L13" s="13"/>
      <c r="M13" s="13">
        <v>100</v>
      </c>
      <c r="N13" s="13">
        <v>2113</v>
      </c>
      <c r="O13" s="17">
        <f>N13/'объемы на 01.06.2019'!C13*100/19</f>
        <v>102.02800579430227</v>
      </c>
      <c r="P13" s="15" t="s">
        <v>37</v>
      </c>
      <c r="Q13" s="13">
        <v>70</v>
      </c>
      <c r="R13" s="14">
        <v>63</v>
      </c>
      <c r="S13" s="15" t="s">
        <v>37</v>
      </c>
      <c r="T13" s="13">
        <v>100</v>
      </c>
      <c r="U13" s="13">
        <v>100</v>
      </c>
      <c r="V13" s="13">
        <v>100</v>
      </c>
      <c r="W13" s="13">
        <v>100</v>
      </c>
      <c r="X13" s="13"/>
    </row>
    <row r="14" spans="1:24" ht="37.5">
      <c r="A14" s="6" t="s">
        <v>20</v>
      </c>
      <c r="B14" s="1">
        <v>0</v>
      </c>
      <c r="C14" s="1"/>
      <c r="D14" s="5">
        <v>65</v>
      </c>
      <c r="E14" s="5"/>
      <c r="F14" s="13">
        <v>70</v>
      </c>
      <c r="G14" s="19">
        <v>87</v>
      </c>
      <c r="H14" s="15"/>
      <c r="I14" s="13">
        <v>5</v>
      </c>
      <c r="J14" s="13">
        <v>16</v>
      </c>
      <c r="K14" s="16">
        <f>J14*100/'объемы на 01.06.2019'!C14</f>
        <v>16</v>
      </c>
      <c r="L14" s="13"/>
      <c r="M14" s="13">
        <v>100</v>
      </c>
      <c r="N14" s="13">
        <v>1396</v>
      </c>
      <c r="O14" s="16">
        <f>N14/'объемы на 01.06.2019'!C14*100/19</f>
        <v>73.473684210526315</v>
      </c>
      <c r="P14" s="15"/>
      <c r="Q14" s="13">
        <v>70</v>
      </c>
      <c r="R14" s="13">
        <v>77</v>
      </c>
      <c r="S14" s="13"/>
      <c r="T14" s="13">
        <v>100</v>
      </c>
      <c r="U14" s="13">
        <v>100</v>
      </c>
      <c r="V14" s="13">
        <v>100</v>
      </c>
      <c r="W14" s="13">
        <v>100</v>
      </c>
      <c r="X14" s="15"/>
    </row>
    <row r="15" spans="1:24" ht="37.5">
      <c r="A15" s="6" t="s">
        <v>21</v>
      </c>
      <c r="B15" s="1">
        <v>0</v>
      </c>
      <c r="C15" s="1"/>
      <c r="D15" s="5">
        <v>65</v>
      </c>
      <c r="E15" s="5"/>
      <c r="F15" s="13">
        <v>70</v>
      </c>
      <c r="G15" s="19">
        <v>71</v>
      </c>
      <c r="H15" s="15"/>
      <c r="I15" s="13">
        <v>5</v>
      </c>
      <c r="J15" s="13">
        <v>14</v>
      </c>
      <c r="K15" s="18">
        <f>J15*100/'объемы на 01.06.2019'!C15</f>
        <v>4.844290657439446</v>
      </c>
      <c r="L15" s="15"/>
      <c r="M15" s="13">
        <v>100</v>
      </c>
      <c r="N15" s="13">
        <v>4345</v>
      </c>
      <c r="O15" s="16">
        <f>N15/'объемы на 01.06.2019'!C15*100/19</f>
        <v>79.129484611181937</v>
      </c>
      <c r="P15" s="13"/>
      <c r="Q15" s="13">
        <v>70</v>
      </c>
      <c r="R15" s="13">
        <v>74</v>
      </c>
      <c r="S15" s="13"/>
      <c r="T15" s="13">
        <v>100</v>
      </c>
      <c r="U15" s="13">
        <v>100</v>
      </c>
      <c r="V15" s="13">
        <v>100</v>
      </c>
      <c r="W15" s="13">
        <v>100</v>
      </c>
      <c r="X15" s="13"/>
    </row>
    <row r="16" spans="1:24" ht="75">
      <c r="A16" s="6" t="s">
        <v>44</v>
      </c>
      <c r="B16" s="1">
        <v>0</v>
      </c>
      <c r="C16" s="1"/>
      <c r="D16" s="5">
        <v>65</v>
      </c>
      <c r="E16" s="5"/>
      <c r="F16" s="13">
        <v>70</v>
      </c>
      <c r="G16" s="19">
        <v>96</v>
      </c>
      <c r="H16" s="15"/>
      <c r="I16" s="13">
        <v>5</v>
      </c>
      <c r="J16" s="13">
        <v>3</v>
      </c>
      <c r="K16" s="18">
        <f>J16*100/'объемы на 01.06.2019'!C16</f>
        <v>8.1081081081081088</v>
      </c>
      <c r="L16" s="15"/>
      <c r="M16" s="13">
        <v>100</v>
      </c>
      <c r="N16" s="13">
        <v>679</v>
      </c>
      <c r="O16" s="16">
        <f>N16/'объемы на 01.06.2019'!C16*100/19</f>
        <v>96.586059743954479</v>
      </c>
      <c r="P16" s="15"/>
      <c r="Q16" s="13">
        <v>70</v>
      </c>
      <c r="R16" s="14">
        <v>33</v>
      </c>
      <c r="S16" s="15" t="s">
        <v>37</v>
      </c>
      <c r="T16" s="13">
        <v>100</v>
      </c>
      <c r="U16" s="13">
        <v>100</v>
      </c>
      <c r="V16" s="13">
        <v>100</v>
      </c>
      <c r="W16" s="13">
        <v>100</v>
      </c>
      <c r="X16" s="13"/>
    </row>
    <row r="17" spans="1:24" ht="37.5">
      <c r="A17" s="6" t="s">
        <v>22</v>
      </c>
      <c r="B17" s="1">
        <v>0</v>
      </c>
      <c r="C17" s="1"/>
      <c r="D17" s="5">
        <v>65</v>
      </c>
      <c r="E17" s="5"/>
      <c r="F17" s="13">
        <v>70</v>
      </c>
      <c r="G17" s="19">
        <v>72</v>
      </c>
      <c r="H17" s="13"/>
      <c r="I17" s="13">
        <v>5</v>
      </c>
      <c r="J17" s="13">
        <v>10</v>
      </c>
      <c r="K17" s="16">
        <f>J17*100/'объемы на 01.06.2019'!C17</f>
        <v>20.833333333333332</v>
      </c>
      <c r="L17" s="13"/>
      <c r="M17" s="13">
        <v>100</v>
      </c>
      <c r="N17" s="13">
        <v>1132</v>
      </c>
      <c r="O17" s="17">
        <f>N17/'объемы на 01.06.2019'!C17*100/19</f>
        <v>124.12280701754385</v>
      </c>
      <c r="P17" s="15" t="s">
        <v>37</v>
      </c>
      <c r="Q17" s="13">
        <v>70</v>
      </c>
      <c r="R17" s="14">
        <v>60</v>
      </c>
      <c r="S17" s="15" t="s">
        <v>37</v>
      </c>
      <c r="T17" s="13">
        <v>100</v>
      </c>
      <c r="U17" s="13">
        <v>100</v>
      </c>
      <c r="V17" s="13">
        <v>100</v>
      </c>
      <c r="W17" s="13">
        <v>100</v>
      </c>
      <c r="X17" s="13"/>
    </row>
    <row r="18" spans="1:24" ht="37.5">
      <c r="A18" s="6" t="s">
        <v>23</v>
      </c>
      <c r="B18" s="1">
        <v>0</v>
      </c>
      <c r="C18" s="1"/>
      <c r="D18" s="5">
        <v>65</v>
      </c>
      <c r="E18" s="5"/>
      <c r="F18" s="13">
        <v>70</v>
      </c>
      <c r="G18" s="19">
        <v>86</v>
      </c>
      <c r="H18" s="13"/>
      <c r="I18" s="13">
        <v>5</v>
      </c>
      <c r="J18" s="13">
        <v>14</v>
      </c>
      <c r="K18" s="16">
        <f>J18*100/'объемы на 01.06.2019'!C18</f>
        <v>15.384615384615385</v>
      </c>
      <c r="L18" s="13"/>
      <c r="M18" s="13">
        <v>100</v>
      </c>
      <c r="N18" s="13">
        <v>1211</v>
      </c>
      <c r="O18" s="16">
        <f>N18/'объемы на 01.06.2019'!C18*100/19</f>
        <v>70.040485829959522</v>
      </c>
      <c r="P18" s="15"/>
      <c r="Q18" s="13">
        <v>70</v>
      </c>
      <c r="R18" s="13">
        <v>78</v>
      </c>
      <c r="S18" s="13"/>
      <c r="T18" s="13">
        <v>100</v>
      </c>
      <c r="U18" s="13">
        <v>100</v>
      </c>
      <c r="V18" s="13">
        <v>100</v>
      </c>
      <c r="W18" s="13">
        <v>100</v>
      </c>
      <c r="X18" s="13"/>
    </row>
    <row r="19" spans="1:24" ht="37.5">
      <c r="A19" s="6" t="s">
        <v>24</v>
      </c>
      <c r="B19" s="1">
        <v>0</v>
      </c>
      <c r="C19" s="1"/>
      <c r="D19" s="5">
        <v>65</v>
      </c>
      <c r="E19" s="5"/>
      <c r="F19" s="13">
        <v>70</v>
      </c>
      <c r="G19" s="14">
        <v>64</v>
      </c>
      <c r="H19" s="15" t="s">
        <v>37</v>
      </c>
      <c r="I19" s="13">
        <v>5</v>
      </c>
      <c r="J19" s="13">
        <v>15</v>
      </c>
      <c r="K19" s="16">
        <f>J19*100/'объемы на 01.06.2019'!C19</f>
        <v>5.859375</v>
      </c>
      <c r="L19" s="13"/>
      <c r="M19" s="13">
        <v>100</v>
      </c>
      <c r="N19" s="13">
        <v>3398</v>
      </c>
      <c r="O19" s="16">
        <f>N19/'объемы на 01.06.2019'!C19*100/19</f>
        <v>69.860197368421055</v>
      </c>
      <c r="P19" s="15"/>
      <c r="Q19" s="13">
        <v>70</v>
      </c>
      <c r="R19" s="13">
        <v>94</v>
      </c>
      <c r="S19" s="13"/>
      <c r="T19" s="13">
        <v>100</v>
      </c>
      <c r="U19" s="13">
        <v>100</v>
      </c>
      <c r="V19" s="13">
        <v>100</v>
      </c>
      <c r="W19" s="13">
        <v>100</v>
      </c>
      <c r="X19" s="13"/>
    </row>
    <row r="20" spans="1:24" ht="37.5">
      <c r="A20" s="6" t="s">
        <v>25</v>
      </c>
      <c r="B20" s="1">
        <v>0</v>
      </c>
      <c r="C20" s="1"/>
      <c r="D20" s="5">
        <v>65</v>
      </c>
      <c r="E20" s="5"/>
      <c r="F20" s="13">
        <v>70</v>
      </c>
      <c r="G20" s="19">
        <v>88</v>
      </c>
      <c r="H20" s="13"/>
      <c r="I20" s="13">
        <v>5</v>
      </c>
      <c r="J20" s="13">
        <v>2</v>
      </c>
      <c r="K20" s="17">
        <f>J20*100/'объемы на 01.06.2019'!C20</f>
        <v>4.3478260869565215</v>
      </c>
      <c r="L20" s="15" t="s">
        <v>37</v>
      </c>
      <c r="M20" s="13">
        <v>100</v>
      </c>
      <c r="N20" s="13">
        <v>869</v>
      </c>
      <c r="O20" s="16">
        <f>N20/'объемы на 01.06.2019'!C20*100/19</f>
        <v>99.427917620137293</v>
      </c>
      <c r="P20" s="15"/>
      <c r="Q20" s="13">
        <v>70</v>
      </c>
      <c r="R20" s="14">
        <v>67</v>
      </c>
      <c r="S20" s="15" t="s">
        <v>37</v>
      </c>
      <c r="T20" s="13">
        <v>100</v>
      </c>
      <c r="U20" s="13">
        <v>100</v>
      </c>
      <c r="V20" s="13">
        <v>100</v>
      </c>
      <c r="W20" s="13">
        <v>100</v>
      </c>
      <c r="X20" s="13"/>
    </row>
    <row r="21" spans="1:24" ht="37.5">
      <c r="A21" s="6" t="s">
        <v>26</v>
      </c>
      <c r="B21" s="1">
        <v>0</v>
      </c>
      <c r="C21" s="1"/>
      <c r="D21" s="5">
        <v>65</v>
      </c>
      <c r="E21" s="5"/>
      <c r="F21" s="13">
        <v>70</v>
      </c>
      <c r="G21" s="19">
        <v>78</v>
      </c>
      <c r="H21" s="13"/>
      <c r="I21" s="13">
        <v>5</v>
      </c>
      <c r="J21" s="13">
        <v>25</v>
      </c>
      <c r="K21" s="16">
        <f>J21*100/'объемы на 01.06.2019'!C21</f>
        <v>10.775862068965518</v>
      </c>
      <c r="L21" s="15"/>
      <c r="M21" s="13">
        <v>100</v>
      </c>
      <c r="N21" s="13">
        <v>3959</v>
      </c>
      <c r="O21" s="16">
        <f>N21/'объемы на 01.06.2019'!C21*100/19</f>
        <v>89.813974591651544</v>
      </c>
      <c r="P21" s="15"/>
      <c r="Q21" s="13">
        <v>70</v>
      </c>
      <c r="R21" s="14">
        <v>56</v>
      </c>
      <c r="S21" s="15" t="s">
        <v>37</v>
      </c>
      <c r="T21" s="13">
        <v>100</v>
      </c>
      <c r="U21" s="13">
        <v>100</v>
      </c>
      <c r="V21" s="13">
        <v>100</v>
      </c>
      <c r="W21" s="13">
        <v>100</v>
      </c>
      <c r="X21" s="13"/>
    </row>
    <row r="22" spans="1:24" ht="37.5">
      <c r="A22" s="6" t="s">
        <v>27</v>
      </c>
      <c r="B22" s="1">
        <v>0</v>
      </c>
      <c r="C22" s="1"/>
      <c r="D22" s="5">
        <v>65</v>
      </c>
      <c r="E22" s="5"/>
      <c r="F22" s="13">
        <v>70</v>
      </c>
      <c r="G22" s="19">
        <v>84</v>
      </c>
      <c r="H22" s="13"/>
      <c r="I22" s="13">
        <v>5</v>
      </c>
      <c r="J22" s="13">
        <v>40</v>
      </c>
      <c r="K22" s="16">
        <f>J22*100/'объемы на 01.06.2019'!C22</f>
        <v>25</v>
      </c>
      <c r="L22" s="13"/>
      <c r="M22" s="13">
        <v>100</v>
      </c>
      <c r="N22" s="13">
        <v>1846</v>
      </c>
      <c r="O22" s="16">
        <f>N22/'объемы на 01.06.2019'!C22*100/19</f>
        <v>60.723684210526315</v>
      </c>
      <c r="P22" s="15"/>
      <c r="Q22" s="13">
        <v>70</v>
      </c>
      <c r="R22" s="13">
        <v>74</v>
      </c>
      <c r="S22" s="13"/>
      <c r="T22" s="13">
        <v>100</v>
      </c>
      <c r="U22" s="13">
        <v>100</v>
      </c>
      <c r="V22" s="13">
        <v>100</v>
      </c>
      <c r="W22" s="13">
        <v>100</v>
      </c>
      <c r="X22" s="13"/>
    </row>
    <row r="23" spans="1:24" ht="37.5">
      <c r="A23" s="6" t="s">
        <v>45</v>
      </c>
      <c r="B23" s="1">
        <v>0</v>
      </c>
      <c r="C23" s="1"/>
      <c r="D23" s="5">
        <v>65</v>
      </c>
      <c r="E23" s="5"/>
      <c r="F23" s="13">
        <v>70</v>
      </c>
      <c r="G23" s="19">
        <v>73</v>
      </c>
      <c r="H23" s="15"/>
      <c r="I23" s="13">
        <v>5</v>
      </c>
      <c r="J23" s="13">
        <v>6</v>
      </c>
      <c r="K23" s="16">
        <f>J23*100/'объемы на 01.06.2019'!C23</f>
        <v>8.1081081081081088</v>
      </c>
      <c r="L23" s="13"/>
      <c r="M23" s="13">
        <v>100</v>
      </c>
      <c r="N23" s="13">
        <v>1404</v>
      </c>
      <c r="O23" s="16">
        <f>N23/'объемы на 01.06.2019'!C23*100/19</f>
        <v>99.857752489331432</v>
      </c>
      <c r="P23" s="15"/>
      <c r="Q23" s="13">
        <v>70</v>
      </c>
      <c r="R23" s="14">
        <v>43</v>
      </c>
      <c r="S23" s="15" t="s">
        <v>37</v>
      </c>
      <c r="T23" s="13">
        <v>100</v>
      </c>
      <c r="U23" s="13">
        <v>100</v>
      </c>
      <c r="V23" s="13">
        <v>100</v>
      </c>
      <c r="W23" s="13">
        <v>100</v>
      </c>
      <c r="X23" s="13"/>
    </row>
    <row r="24" spans="1:24" ht="37.5">
      <c r="A24" s="6" t="s">
        <v>28</v>
      </c>
      <c r="B24" s="1">
        <v>0</v>
      </c>
      <c r="C24" s="1"/>
      <c r="D24" s="5">
        <v>65</v>
      </c>
      <c r="E24" s="5"/>
      <c r="F24" s="13">
        <v>70</v>
      </c>
      <c r="G24" s="14">
        <v>66</v>
      </c>
      <c r="H24" s="15" t="s">
        <v>37</v>
      </c>
      <c r="I24" s="13">
        <v>5</v>
      </c>
      <c r="J24" s="13">
        <v>8</v>
      </c>
      <c r="K24" s="16">
        <f>J24*100/'объемы на 01.06.2019'!C24</f>
        <v>9.8765432098765427</v>
      </c>
      <c r="L24" s="13"/>
      <c r="M24" s="13">
        <v>100</v>
      </c>
      <c r="N24" s="13">
        <v>1292</v>
      </c>
      <c r="O24" s="16">
        <f>N24/'объемы на 01.06.2019'!C24*100/19</f>
        <v>83.950617283950621</v>
      </c>
      <c r="P24" s="15"/>
      <c r="Q24" s="13">
        <v>70</v>
      </c>
      <c r="R24" s="13">
        <v>100</v>
      </c>
      <c r="S24" s="13"/>
      <c r="T24" s="13">
        <v>100</v>
      </c>
      <c r="U24" s="13">
        <v>100</v>
      </c>
      <c r="V24" s="13">
        <v>100</v>
      </c>
      <c r="W24" s="13">
        <v>100</v>
      </c>
      <c r="X24" s="13"/>
    </row>
  </sheetData>
  <mergeCells count="9">
    <mergeCell ref="I3:L3"/>
    <mergeCell ref="M3:P3"/>
    <mergeCell ref="A1:W1"/>
    <mergeCell ref="B3:C3"/>
    <mergeCell ref="D3:E3"/>
    <mergeCell ref="F3:H3"/>
    <mergeCell ref="Q3:S3"/>
    <mergeCell ref="T3:X3"/>
    <mergeCell ref="A2:X2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на 01.06.2019</vt:lpstr>
      <vt:lpstr>показатели кач на 01.06.2019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2019-07-02T11:43:18Z</cp:lastPrinted>
  <dcterms:created xsi:type="dcterms:W3CDTF">2018-07-02T12:56:15Z</dcterms:created>
  <dcterms:modified xsi:type="dcterms:W3CDTF">2019-07-02T12:10:20Z</dcterms:modified>
</cp:coreProperties>
</file>