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 firstSheet="1" activeTab="1"/>
  </bookViews>
  <sheets>
    <sheet name="расчеты по 4,5" sheetId="4" r:id="rId1"/>
    <sheet name="отчет" sheetId="3" r:id="rId2"/>
  </sheets>
  <definedNames>
    <definedName name="_xlnm.Print_Area" localSheetId="1">отчет!$A$1:$BU$23</definedName>
  </definedNames>
  <calcPr calcId="124519"/>
</workbook>
</file>

<file path=xl/calcChain.xml><?xml version="1.0" encoding="utf-8"?>
<calcChain xmlns="http://schemas.openxmlformats.org/spreadsheetml/2006/main">
  <c r="BS17" i="3"/>
  <c r="BS18"/>
  <c r="BS19"/>
  <c r="BS20"/>
  <c r="BS16"/>
  <c r="BR21"/>
  <c r="BN21"/>
  <c r="BM21"/>
  <c r="BS10"/>
  <c r="BS11"/>
  <c r="BS12"/>
  <c r="BP21"/>
  <c r="BL21"/>
  <c r="BJ21"/>
  <c r="BI21"/>
  <c r="BH21"/>
  <c r="BG21"/>
  <c r="BF21"/>
  <c r="BD21"/>
  <c r="AV17"/>
  <c r="AV18"/>
  <c r="AV21" s="1"/>
  <c r="AV19"/>
  <c r="AV20"/>
  <c r="AV16"/>
  <c r="AZ21"/>
  <c r="AY21"/>
  <c r="BB21"/>
  <c r="BA21"/>
  <c r="AR21"/>
  <c r="AS21"/>
  <c r="AU21"/>
  <c r="AX21"/>
  <c r="AQ21"/>
  <c r="AP21"/>
  <c r="BS21" l="1"/>
  <c r="AO21"/>
  <c r="AN21"/>
  <c r="N9"/>
  <c r="BS9" s="1"/>
  <c r="N10" l="1"/>
  <c r="N11"/>
  <c r="N12"/>
  <c r="T14" l="1"/>
  <c r="BU9"/>
  <c r="Z14"/>
  <c r="X14"/>
  <c r="AB14"/>
  <c r="AD14"/>
  <c r="Y14" l="1"/>
  <c r="W14"/>
  <c r="AA14"/>
  <c r="AC14"/>
  <c r="G14" l="1"/>
  <c r="E14"/>
  <c r="F14" l="1"/>
  <c r="D14"/>
  <c r="BT14"/>
  <c r="BT21"/>
  <c r="V14" l="1"/>
  <c r="N14"/>
  <c r="M14"/>
  <c r="K14"/>
  <c r="BU12" l="1"/>
  <c r="BU11"/>
  <c r="BU10"/>
  <c r="BU18"/>
  <c r="BU20"/>
  <c r="BU19"/>
  <c r="BU17"/>
  <c r="BU14" l="1"/>
  <c r="BU16"/>
  <c r="BU21" s="1"/>
  <c r="U14"/>
  <c r="L14"/>
  <c r="J14"/>
  <c r="I14"/>
  <c r="B5" i="4" l="1"/>
  <c r="B4"/>
  <c r="B6"/>
  <c r="B3"/>
  <c r="B7"/>
  <c r="AM21" i="3" l="1"/>
  <c r="H14" l="1"/>
  <c r="AT21"/>
  <c r="AL21"/>
  <c r="BE21"/>
  <c r="BS14" l="1"/>
  <c r="BS23" s="1"/>
</calcChain>
</file>

<file path=xl/sharedStrings.xml><?xml version="1.0" encoding="utf-8"?>
<sst xmlns="http://schemas.openxmlformats.org/spreadsheetml/2006/main" count="244" uniqueCount="89">
  <si>
    <t>№</t>
  </si>
  <si>
    <t>КВСР</t>
  </si>
  <si>
    <t>значение показателя</t>
  </si>
  <si>
    <t>количество баллов</t>
  </si>
  <si>
    <t>Группа 1</t>
  </si>
  <si>
    <t>002</t>
  </si>
  <si>
    <t>487</t>
  </si>
  <si>
    <t>Группа 2</t>
  </si>
  <si>
    <t>Территориальное управление 1</t>
  </si>
  <si>
    <t>Территориальное управление 2</t>
  </si>
  <si>
    <t>Средний показатель по бюджету г.о.г.Кулебаки</t>
  </si>
  <si>
    <t>Уровень использования субсидий бюджетными и автономными учреждениями, предоставленных на выполнение муниципальных заданий за отчетный период 
(п.7.3.)</t>
  </si>
  <si>
    <t xml:space="preserve"> Наличие просроченной кредиторской задолженности на отчетную дату 
(2.6.1.)</t>
  </si>
  <si>
    <t>Уровень подготовки платежных документов в отчетном периоде 
(2.5.)</t>
  </si>
  <si>
    <t>ИТОГО по администратору средств бюджета г.о.г.Кулебаки</t>
  </si>
  <si>
    <t>0</t>
  </si>
  <si>
    <t>Итого по группе 1</t>
  </si>
  <si>
    <t>итого по группе 2</t>
  </si>
  <si>
    <t>%</t>
  </si>
  <si>
    <t>итого по показателю</t>
  </si>
  <si>
    <t xml:space="preserve">Отчет о результатах мониторинга качества финансового менеджмента, осуществляемого администраторами средств бюджета г.о.г.Кулебаки </t>
  </si>
  <si>
    <t>П.4.5</t>
  </si>
  <si>
    <t>ТУ 1</t>
  </si>
  <si>
    <t>ТУ 2</t>
  </si>
  <si>
    <t>фу</t>
  </si>
  <si>
    <t>уо</t>
  </si>
  <si>
    <t>АДМ</t>
  </si>
  <si>
    <t>УО</t>
  </si>
  <si>
    <t>адм</t>
  </si>
  <si>
    <t>Ч</t>
  </si>
  <si>
    <t>Чо</t>
  </si>
  <si>
    <t>Уг</t>
  </si>
  <si>
    <t>Уо</t>
  </si>
  <si>
    <t>Ксл.кв = 100*( (Кг/Ч) / (Ко/Чо) + (Уг/Ч) / (Уо/Чо) )</t>
  </si>
  <si>
    <t>Кг</t>
  </si>
  <si>
    <t>Ко</t>
  </si>
  <si>
    <t>количество баллов/
рейтинг</t>
  </si>
  <si>
    <t>Финансовое планирование</t>
  </si>
  <si>
    <t>Исполнение бюджета в части расходов</t>
  </si>
  <si>
    <t>Исполнение бюджета в части доходов</t>
  </si>
  <si>
    <t>Учет и отчетность</t>
  </si>
  <si>
    <t>Наименование администратора средств бюджета городского округа город Кулебаки</t>
  </si>
  <si>
    <t>МАУ ДО «ДООЦ им. А.П. Гайдара»</t>
  </si>
  <si>
    <t xml:space="preserve">МБУ "ФОК в г. Кулебаки" </t>
  </si>
  <si>
    <t xml:space="preserve"> Уровень подготовки платежных документов бюджетными и автономными учреждениями
(п.7.7.)</t>
  </si>
  <si>
    <t>Количество вновь составленных планов финансово-хозяйственной деятельности в течение отчетного периода в связи с передвижками между кодами бюджетной классификации
(п.7.6.)</t>
  </si>
  <si>
    <t>Бюджетные и автономные учреждения. Совершенствование форм и качества оказания муниципальных услуг.</t>
  </si>
  <si>
    <t>Администрация г.о.г.Кулебаки, Совет депутатов, МКУ ХЭУ</t>
  </si>
  <si>
    <t>Финансовое управление администрации г.о.г.Кулебаки</t>
  </si>
  <si>
    <t>Управление образования администрации г.о.г.Кулебаки</t>
  </si>
  <si>
    <t>Сумма внесенных положительных изменений в бюджетную роспись в отчетном периоде в связи с передвижками между кодами бюджетной классификации 
(п.1.3.)</t>
  </si>
  <si>
    <t xml:space="preserve">Качество подготовки бухгалтерской отчетности
(п.4.2.) </t>
  </si>
  <si>
    <t>Отдел по культуре, развитию спорта и молодежной политики</t>
  </si>
  <si>
    <t>Качество подготовки бухгалтерской отчетности
(7.9.)</t>
  </si>
  <si>
    <t>-</t>
  </si>
  <si>
    <t>Исполнение планов финансово-хозяйственной деятельности по доходам (по всем видам финансового обеспечения)
(п.7.1.)</t>
  </si>
  <si>
    <t>Равномерность расходов, осуществляемых бюджетными и автономными учреждениями за счет субсидий на выполнение муниципальных заданий
(п.7.2.)</t>
  </si>
  <si>
    <t>Доля муниципальных услуг, для которых муниципальными правовыми актами установлена обязательность проведения оценки качества их оказания (п.7.10.)</t>
  </si>
  <si>
    <t>Доля муниципальных услуг, для которых в отчетном периоде были опубликованы результаты оценки качества их оказания (п.7.11.)</t>
  </si>
  <si>
    <t>Доля муниципальных учреждений, подведомственных РБС, нарушивших условия выполнения муниципального задания и (или) выполнивших муниципальное задание не в полном объеме (п.7.12.)</t>
  </si>
  <si>
    <t>10</t>
  </si>
  <si>
    <t xml:space="preserve"> Наличие просроченной кредиторской задолженности по бюджетным и автономным учреждениям
(п7.8.1.)</t>
  </si>
  <si>
    <t>Уровень кредиторской задолженности бюджетных и автономных учреждений
(п7.8.2)</t>
  </si>
  <si>
    <t xml:space="preserve"> Уровень дебиторской задолженности бюджетных и автономных учреждений
(п7.8.3)</t>
  </si>
  <si>
    <t>нет</t>
  </si>
  <si>
    <t>Своевременность представления предварительного (планового) реестра расходных обязательств
(п.1.1.)</t>
  </si>
  <si>
    <t>Сроки представления обоснований бюджетных ассигнований
(п.1.2.)</t>
  </si>
  <si>
    <t>да</t>
  </si>
  <si>
    <t xml:space="preserve"> Уровень кредиторской задолженности  
(2.6.2.)</t>
  </si>
  <si>
    <t xml:space="preserve"> Уровень дебиторской задолженности   
(2.6.3.)</t>
  </si>
  <si>
    <t xml:space="preserve"> Равномерность осуществляемых расходов за отчетный финансовый год
(п.2.2.)</t>
  </si>
  <si>
    <t>Своевременность принятия бюджетных обязательств (п.2.3.)</t>
  </si>
  <si>
    <t xml:space="preserve"> Качество правовой базы администратора доходов бюджета городского округа город Кулебаки  по администратированию доходов
(п.3.1.)</t>
  </si>
  <si>
    <t xml:space="preserve"> Полнота зачисления платежей в бюджет по администратору доходов бюджета Кулебакского района, объем невыясненных поступлений в отчетном периоде (п.3.2.)</t>
  </si>
  <si>
    <t xml:space="preserve"> Отклонение кассового исполнения по доходам от прогноза по администратору доходов бюджета городского округа город Кулебаки (п.3.3.)</t>
  </si>
  <si>
    <t xml:space="preserve"> Эффективность управления дебиторской задолженностью по расчетам с дебиторами по доходам (п.3.4.)</t>
  </si>
  <si>
    <t xml:space="preserve"> Методические рекомендации (указания) РБС по реализации государственной учетной политики (п.4.1.)</t>
  </si>
  <si>
    <t xml:space="preserve"> 5.1. Осуществление мероприятий внутреннего финансового контроля</t>
  </si>
  <si>
    <t>Контроль и аудит</t>
  </si>
  <si>
    <t>5</t>
  </si>
  <si>
    <t>Качество осуществления
расходов (п.2.6.)</t>
  </si>
  <si>
    <t>max возможное сумма баллов</t>
  </si>
  <si>
    <t xml:space="preserve"> Качество осуществления
расходов бюджетными и автономными учреждениями
(п7.8.)
=(7.8.1.+7.8.2+7.8.3)/3</t>
  </si>
  <si>
    <t>Обеспечение возврата бюджетных средств муниципальными учреждениями в случае фактического исполнения муниципального задания в меньшем объеме (п.7.13.)</t>
  </si>
  <si>
    <t>Кассовое исполнение расходов 
(п.2.1.)</t>
  </si>
  <si>
    <t>Исполнение судебных актов</t>
  </si>
  <si>
    <t xml:space="preserve"> 6.1. Качество исполнения бюджетных обязательств</t>
  </si>
  <si>
    <t>Периодичность:  год</t>
  </si>
  <si>
    <t>индекс качества финансового менеджмента, 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</si>
</sst>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1" fontId="3" fillId="0" borderId="1" xfId="0" applyNumberFormat="1" applyFont="1" applyBorder="1"/>
    <xf numFmtId="1" fontId="2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165" fontId="0" fillId="2" borderId="1" xfId="0" applyNumberFormat="1" applyFill="1" applyBorder="1"/>
    <xf numFmtId="1" fontId="0" fillId="2" borderId="0" xfId="0" applyNumberFormat="1" applyFill="1"/>
    <xf numFmtId="165" fontId="0" fillId="0" borderId="0" xfId="0" applyNumberFormat="1"/>
    <xf numFmtId="0" fontId="0" fillId="2" borderId="0" xfId="0" applyFill="1" applyBorder="1"/>
    <xf numFmtId="165" fontId="0" fillId="3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F15" sqref="F15"/>
    </sheetView>
  </sheetViews>
  <sheetFormatPr defaultRowHeight="15"/>
  <cols>
    <col min="4" max="4" width="9.140625" customWidth="1"/>
    <col min="5" max="5" width="11.28515625" customWidth="1"/>
    <col min="9" max="9" width="10.85546875" customWidth="1"/>
    <col min="10" max="10" width="11.140625" customWidth="1"/>
    <col min="11" max="11" width="11.5703125" customWidth="1"/>
    <col min="260" max="260" width="9.140625" customWidth="1"/>
    <col min="261" max="261" width="11.28515625" customWidth="1"/>
    <col min="265" max="265" width="10.85546875" customWidth="1"/>
    <col min="266" max="266" width="11.140625" customWidth="1"/>
    <col min="267" max="267" width="11.5703125" customWidth="1"/>
    <col min="516" max="516" width="9.140625" customWidth="1"/>
    <col min="517" max="517" width="11.28515625" customWidth="1"/>
    <col min="521" max="521" width="10.85546875" customWidth="1"/>
    <col min="522" max="522" width="11.140625" customWidth="1"/>
    <col min="523" max="523" width="11.5703125" customWidth="1"/>
    <col min="772" max="772" width="9.140625" customWidth="1"/>
    <col min="773" max="773" width="11.28515625" customWidth="1"/>
    <col min="777" max="777" width="10.85546875" customWidth="1"/>
    <col min="778" max="778" width="11.140625" customWidth="1"/>
    <col min="779" max="779" width="11.5703125" customWidth="1"/>
    <col min="1028" max="1028" width="9.140625" customWidth="1"/>
    <col min="1029" max="1029" width="11.28515625" customWidth="1"/>
    <col min="1033" max="1033" width="10.85546875" customWidth="1"/>
    <col min="1034" max="1034" width="11.140625" customWidth="1"/>
    <col min="1035" max="1035" width="11.5703125" customWidth="1"/>
    <col min="1284" max="1284" width="9.140625" customWidth="1"/>
    <col min="1285" max="1285" width="11.28515625" customWidth="1"/>
    <col min="1289" max="1289" width="10.85546875" customWidth="1"/>
    <col min="1290" max="1290" width="11.140625" customWidth="1"/>
    <col min="1291" max="1291" width="11.5703125" customWidth="1"/>
    <col min="1540" max="1540" width="9.140625" customWidth="1"/>
    <col min="1541" max="1541" width="11.28515625" customWidth="1"/>
    <col min="1545" max="1545" width="10.85546875" customWidth="1"/>
    <col min="1546" max="1546" width="11.140625" customWidth="1"/>
    <col min="1547" max="1547" width="11.5703125" customWidth="1"/>
    <col min="1796" max="1796" width="9.140625" customWidth="1"/>
    <col min="1797" max="1797" width="11.28515625" customWidth="1"/>
    <col min="1801" max="1801" width="10.85546875" customWidth="1"/>
    <col min="1802" max="1802" width="11.140625" customWidth="1"/>
    <col min="1803" max="1803" width="11.5703125" customWidth="1"/>
    <col min="2052" max="2052" width="9.140625" customWidth="1"/>
    <col min="2053" max="2053" width="11.28515625" customWidth="1"/>
    <col min="2057" max="2057" width="10.85546875" customWidth="1"/>
    <col min="2058" max="2058" width="11.140625" customWidth="1"/>
    <col min="2059" max="2059" width="11.5703125" customWidth="1"/>
    <col min="2308" max="2308" width="9.140625" customWidth="1"/>
    <col min="2309" max="2309" width="11.28515625" customWidth="1"/>
    <col min="2313" max="2313" width="10.85546875" customWidth="1"/>
    <col min="2314" max="2314" width="11.140625" customWidth="1"/>
    <col min="2315" max="2315" width="11.5703125" customWidth="1"/>
    <col min="2564" max="2564" width="9.140625" customWidth="1"/>
    <col min="2565" max="2565" width="11.28515625" customWidth="1"/>
    <col min="2569" max="2569" width="10.85546875" customWidth="1"/>
    <col min="2570" max="2570" width="11.140625" customWidth="1"/>
    <col min="2571" max="2571" width="11.5703125" customWidth="1"/>
    <col min="2820" max="2820" width="9.140625" customWidth="1"/>
    <col min="2821" max="2821" width="11.28515625" customWidth="1"/>
    <col min="2825" max="2825" width="10.85546875" customWidth="1"/>
    <col min="2826" max="2826" width="11.140625" customWidth="1"/>
    <col min="2827" max="2827" width="11.5703125" customWidth="1"/>
    <col min="3076" max="3076" width="9.140625" customWidth="1"/>
    <col min="3077" max="3077" width="11.28515625" customWidth="1"/>
    <col min="3081" max="3081" width="10.85546875" customWidth="1"/>
    <col min="3082" max="3082" width="11.140625" customWidth="1"/>
    <col min="3083" max="3083" width="11.5703125" customWidth="1"/>
    <col min="3332" max="3332" width="9.140625" customWidth="1"/>
    <col min="3333" max="3333" width="11.28515625" customWidth="1"/>
    <col min="3337" max="3337" width="10.85546875" customWidth="1"/>
    <col min="3338" max="3338" width="11.140625" customWidth="1"/>
    <col min="3339" max="3339" width="11.5703125" customWidth="1"/>
    <col min="3588" max="3588" width="9.140625" customWidth="1"/>
    <col min="3589" max="3589" width="11.28515625" customWidth="1"/>
    <col min="3593" max="3593" width="10.85546875" customWidth="1"/>
    <col min="3594" max="3594" width="11.140625" customWidth="1"/>
    <col min="3595" max="3595" width="11.5703125" customWidth="1"/>
    <col min="3844" max="3844" width="9.140625" customWidth="1"/>
    <col min="3845" max="3845" width="11.28515625" customWidth="1"/>
    <col min="3849" max="3849" width="10.85546875" customWidth="1"/>
    <col min="3850" max="3850" width="11.140625" customWidth="1"/>
    <col min="3851" max="3851" width="11.5703125" customWidth="1"/>
    <col min="4100" max="4100" width="9.140625" customWidth="1"/>
    <col min="4101" max="4101" width="11.28515625" customWidth="1"/>
    <col min="4105" max="4105" width="10.85546875" customWidth="1"/>
    <col min="4106" max="4106" width="11.140625" customWidth="1"/>
    <col min="4107" max="4107" width="11.5703125" customWidth="1"/>
    <col min="4356" max="4356" width="9.140625" customWidth="1"/>
    <col min="4357" max="4357" width="11.28515625" customWidth="1"/>
    <col min="4361" max="4361" width="10.85546875" customWidth="1"/>
    <col min="4362" max="4362" width="11.140625" customWidth="1"/>
    <col min="4363" max="4363" width="11.5703125" customWidth="1"/>
    <col min="4612" max="4612" width="9.140625" customWidth="1"/>
    <col min="4613" max="4613" width="11.28515625" customWidth="1"/>
    <col min="4617" max="4617" width="10.85546875" customWidth="1"/>
    <col min="4618" max="4618" width="11.140625" customWidth="1"/>
    <col min="4619" max="4619" width="11.5703125" customWidth="1"/>
    <col min="4868" max="4868" width="9.140625" customWidth="1"/>
    <col min="4869" max="4869" width="11.28515625" customWidth="1"/>
    <col min="4873" max="4873" width="10.85546875" customWidth="1"/>
    <col min="4874" max="4874" width="11.140625" customWidth="1"/>
    <col min="4875" max="4875" width="11.5703125" customWidth="1"/>
    <col min="5124" max="5124" width="9.140625" customWidth="1"/>
    <col min="5125" max="5125" width="11.28515625" customWidth="1"/>
    <col min="5129" max="5129" width="10.85546875" customWidth="1"/>
    <col min="5130" max="5130" width="11.140625" customWidth="1"/>
    <col min="5131" max="5131" width="11.5703125" customWidth="1"/>
    <col min="5380" max="5380" width="9.140625" customWidth="1"/>
    <col min="5381" max="5381" width="11.28515625" customWidth="1"/>
    <col min="5385" max="5385" width="10.85546875" customWidth="1"/>
    <col min="5386" max="5386" width="11.140625" customWidth="1"/>
    <col min="5387" max="5387" width="11.5703125" customWidth="1"/>
    <col min="5636" max="5636" width="9.140625" customWidth="1"/>
    <col min="5637" max="5637" width="11.28515625" customWidth="1"/>
    <col min="5641" max="5641" width="10.85546875" customWidth="1"/>
    <col min="5642" max="5642" width="11.140625" customWidth="1"/>
    <col min="5643" max="5643" width="11.5703125" customWidth="1"/>
    <col min="5892" max="5892" width="9.140625" customWidth="1"/>
    <col min="5893" max="5893" width="11.28515625" customWidth="1"/>
    <col min="5897" max="5897" width="10.85546875" customWidth="1"/>
    <col min="5898" max="5898" width="11.140625" customWidth="1"/>
    <col min="5899" max="5899" width="11.5703125" customWidth="1"/>
    <col min="6148" max="6148" width="9.140625" customWidth="1"/>
    <col min="6149" max="6149" width="11.28515625" customWidth="1"/>
    <col min="6153" max="6153" width="10.85546875" customWidth="1"/>
    <col min="6154" max="6154" width="11.140625" customWidth="1"/>
    <col min="6155" max="6155" width="11.5703125" customWidth="1"/>
    <col min="6404" max="6404" width="9.140625" customWidth="1"/>
    <col min="6405" max="6405" width="11.28515625" customWidth="1"/>
    <col min="6409" max="6409" width="10.85546875" customWidth="1"/>
    <col min="6410" max="6410" width="11.140625" customWidth="1"/>
    <col min="6411" max="6411" width="11.5703125" customWidth="1"/>
    <col min="6660" max="6660" width="9.140625" customWidth="1"/>
    <col min="6661" max="6661" width="11.28515625" customWidth="1"/>
    <col min="6665" max="6665" width="10.85546875" customWidth="1"/>
    <col min="6666" max="6666" width="11.140625" customWidth="1"/>
    <col min="6667" max="6667" width="11.5703125" customWidth="1"/>
    <col min="6916" max="6916" width="9.140625" customWidth="1"/>
    <col min="6917" max="6917" width="11.28515625" customWidth="1"/>
    <col min="6921" max="6921" width="10.85546875" customWidth="1"/>
    <col min="6922" max="6922" width="11.140625" customWidth="1"/>
    <col min="6923" max="6923" width="11.5703125" customWidth="1"/>
    <col min="7172" max="7172" width="9.140625" customWidth="1"/>
    <col min="7173" max="7173" width="11.28515625" customWidth="1"/>
    <col min="7177" max="7177" width="10.85546875" customWidth="1"/>
    <col min="7178" max="7178" width="11.140625" customWidth="1"/>
    <col min="7179" max="7179" width="11.5703125" customWidth="1"/>
    <col min="7428" max="7428" width="9.140625" customWidth="1"/>
    <col min="7429" max="7429" width="11.28515625" customWidth="1"/>
    <col min="7433" max="7433" width="10.85546875" customWidth="1"/>
    <col min="7434" max="7434" width="11.140625" customWidth="1"/>
    <col min="7435" max="7435" width="11.5703125" customWidth="1"/>
    <col min="7684" max="7684" width="9.140625" customWidth="1"/>
    <col min="7685" max="7685" width="11.28515625" customWidth="1"/>
    <col min="7689" max="7689" width="10.85546875" customWidth="1"/>
    <col min="7690" max="7690" width="11.140625" customWidth="1"/>
    <col min="7691" max="7691" width="11.5703125" customWidth="1"/>
    <col min="7940" max="7940" width="9.140625" customWidth="1"/>
    <col min="7941" max="7941" width="11.28515625" customWidth="1"/>
    <col min="7945" max="7945" width="10.85546875" customWidth="1"/>
    <col min="7946" max="7946" width="11.140625" customWidth="1"/>
    <col min="7947" max="7947" width="11.5703125" customWidth="1"/>
    <col min="8196" max="8196" width="9.140625" customWidth="1"/>
    <col min="8197" max="8197" width="11.28515625" customWidth="1"/>
    <col min="8201" max="8201" width="10.85546875" customWidth="1"/>
    <col min="8202" max="8202" width="11.140625" customWidth="1"/>
    <col min="8203" max="8203" width="11.5703125" customWidth="1"/>
    <col min="8452" max="8452" width="9.140625" customWidth="1"/>
    <col min="8453" max="8453" width="11.28515625" customWidth="1"/>
    <col min="8457" max="8457" width="10.85546875" customWidth="1"/>
    <col min="8458" max="8458" width="11.140625" customWidth="1"/>
    <col min="8459" max="8459" width="11.5703125" customWidth="1"/>
    <col min="8708" max="8708" width="9.140625" customWidth="1"/>
    <col min="8709" max="8709" width="11.28515625" customWidth="1"/>
    <col min="8713" max="8713" width="10.85546875" customWidth="1"/>
    <col min="8714" max="8714" width="11.140625" customWidth="1"/>
    <col min="8715" max="8715" width="11.5703125" customWidth="1"/>
    <col min="8964" max="8964" width="9.140625" customWidth="1"/>
    <col min="8965" max="8965" width="11.28515625" customWidth="1"/>
    <col min="8969" max="8969" width="10.85546875" customWidth="1"/>
    <col min="8970" max="8970" width="11.140625" customWidth="1"/>
    <col min="8971" max="8971" width="11.5703125" customWidth="1"/>
    <col min="9220" max="9220" width="9.140625" customWidth="1"/>
    <col min="9221" max="9221" width="11.28515625" customWidth="1"/>
    <col min="9225" max="9225" width="10.85546875" customWidth="1"/>
    <col min="9226" max="9226" width="11.140625" customWidth="1"/>
    <col min="9227" max="9227" width="11.5703125" customWidth="1"/>
    <col min="9476" max="9476" width="9.140625" customWidth="1"/>
    <col min="9477" max="9477" width="11.28515625" customWidth="1"/>
    <col min="9481" max="9481" width="10.85546875" customWidth="1"/>
    <col min="9482" max="9482" width="11.140625" customWidth="1"/>
    <col min="9483" max="9483" width="11.5703125" customWidth="1"/>
    <col min="9732" max="9732" width="9.140625" customWidth="1"/>
    <col min="9733" max="9733" width="11.28515625" customWidth="1"/>
    <col min="9737" max="9737" width="10.85546875" customWidth="1"/>
    <col min="9738" max="9738" width="11.140625" customWidth="1"/>
    <col min="9739" max="9739" width="11.5703125" customWidth="1"/>
    <col min="9988" max="9988" width="9.140625" customWidth="1"/>
    <col min="9989" max="9989" width="11.28515625" customWidth="1"/>
    <col min="9993" max="9993" width="10.85546875" customWidth="1"/>
    <col min="9994" max="9994" width="11.140625" customWidth="1"/>
    <col min="9995" max="9995" width="11.5703125" customWidth="1"/>
    <col min="10244" max="10244" width="9.140625" customWidth="1"/>
    <col min="10245" max="10245" width="11.28515625" customWidth="1"/>
    <col min="10249" max="10249" width="10.85546875" customWidth="1"/>
    <col min="10250" max="10250" width="11.140625" customWidth="1"/>
    <col min="10251" max="10251" width="11.5703125" customWidth="1"/>
    <col min="10500" max="10500" width="9.140625" customWidth="1"/>
    <col min="10501" max="10501" width="11.28515625" customWidth="1"/>
    <col min="10505" max="10505" width="10.85546875" customWidth="1"/>
    <col min="10506" max="10506" width="11.140625" customWidth="1"/>
    <col min="10507" max="10507" width="11.5703125" customWidth="1"/>
    <col min="10756" max="10756" width="9.140625" customWidth="1"/>
    <col min="10757" max="10757" width="11.28515625" customWidth="1"/>
    <col min="10761" max="10761" width="10.85546875" customWidth="1"/>
    <col min="10762" max="10762" width="11.140625" customWidth="1"/>
    <col min="10763" max="10763" width="11.5703125" customWidth="1"/>
    <col min="11012" max="11012" width="9.140625" customWidth="1"/>
    <col min="11013" max="11013" width="11.28515625" customWidth="1"/>
    <col min="11017" max="11017" width="10.85546875" customWidth="1"/>
    <col min="11018" max="11018" width="11.140625" customWidth="1"/>
    <col min="11019" max="11019" width="11.5703125" customWidth="1"/>
    <col min="11268" max="11268" width="9.140625" customWidth="1"/>
    <col min="11269" max="11269" width="11.28515625" customWidth="1"/>
    <col min="11273" max="11273" width="10.85546875" customWidth="1"/>
    <col min="11274" max="11274" width="11.140625" customWidth="1"/>
    <col min="11275" max="11275" width="11.5703125" customWidth="1"/>
    <col min="11524" max="11524" width="9.140625" customWidth="1"/>
    <col min="11525" max="11525" width="11.28515625" customWidth="1"/>
    <col min="11529" max="11529" width="10.85546875" customWidth="1"/>
    <col min="11530" max="11530" width="11.140625" customWidth="1"/>
    <col min="11531" max="11531" width="11.5703125" customWidth="1"/>
    <col min="11780" max="11780" width="9.140625" customWidth="1"/>
    <col min="11781" max="11781" width="11.28515625" customWidth="1"/>
    <col min="11785" max="11785" width="10.85546875" customWidth="1"/>
    <col min="11786" max="11786" width="11.140625" customWidth="1"/>
    <col min="11787" max="11787" width="11.5703125" customWidth="1"/>
    <col min="12036" max="12036" width="9.140625" customWidth="1"/>
    <col min="12037" max="12037" width="11.28515625" customWidth="1"/>
    <col min="12041" max="12041" width="10.85546875" customWidth="1"/>
    <col min="12042" max="12042" width="11.140625" customWidth="1"/>
    <col min="12043" max="12043" width="11.5703125" customWidth="1"/>
    <col min="12292" max="12292" width="9.140625" customWidth="1"/>
    <col min="12293" max="12293" width="11.28515625" customWidth="1"/>
    <col min="12297" max="12297" width="10.85546875" customWidth="1"/>
    <col min="12298" max="12298" width="11.140625" customWidth="1"/>
    <col min="12299" max="12299" width="11.5703125" customWidth="1"/>
    <col min="12548" max="12548" width="9.140625" customWidth="1"/>
    <col min="12549" max="12549" width="11.28515625" customWidth="1"/>
    <col min="12553" max="12553" width="10.85546875" customWidth="1"/>
    <col min="12554" max="12554" width="11.140625" customWidth="1"/>
    <col min="12555" max="12555" width="11.5703125" customWidth="1"/>
    <col min="12804" max="12804" width="9.140625" customWidth="1"/>
    <col min="12805" max="12805" width="11.28515625" customWidth="1"/>
    <col min="12809" max="12809" width="10.85546875" customWidth="1"/>
    <col min="12810" max="12810" width="11.140625" customWidth="1"/>
    <col min="12811" max="12811" width="11.5703125" customWidth="1"/>
    <col min="13060" max="13060" width="9.140625" customWidth="1"/>
    <col min="13061" max="13061" width="11.28515625" customWidth="1"/>
    <col min="13065" max="13065" width="10.85546875" customWidth="1"/>
    <col min="13066" max="13066" width="11.140625" customWidth="1"/>
    <col min="13067" max="13067" width="11.5703125" customWidth="1"/>
    <col min="13316" max="13316" width="9.140625" customWidth="1"/>
    <col min="13317" max="13317" width="11.28515625" customWidth="1"/>
    <col min="13321" max="13321" width="10.85546875" customWidth="1"/>
    <col min="13322" max="13322" width="11.140625" customWidth="1"/>
    <col min="13323" max="13323" width="11.5703125" customWidth="1"/>
    <col min="13572" max="13572" width="9.140625" customWidth="1"/>
    <col min="13573" max="13573" width="11.28515625" customWidth="1"/>
    <col min="13577" max="13577" width="10.85546875" customWidth="1"/>
    <col min="13578" max="13578" width="11.140625" customWidth="1"/>
    <col min="13579" max="13579" width="11.5703125" customWidth="1"/>
    <col min="13828" max="13828" width="9.140625" customWidth="1"/>
    <col min="13829" max="13829" width="11.28515625" customWidth="1"/>
    <col min="13833" max="13833" width="10.85546875" customWidth="1"/>
    <col min="13834" max="13834" width="11.140625" customWidth="1"/>
    <col min="13835" max="13835" width="11.5703125" customWidth="1"/>
    <col min="14084" max="14084" width="9.140625" customWidth="1"/>
    <col min="14085" max="14085" width="11.28515625" customWidth="1"/>
    <col min="14089" max="14089" width="10.85546875" customWidth="1"/>
    <col min="14090" max="14090" width="11.140625" customWidth="1"/>
    <col min="14091" max="14091" width="11.5703125" customWidth="1"/>
    <col min="14340" max="14340" width="9.140625" customWidth="1"/>
    <col min="14341" max="14341" width="11.28515625" customWidth="1"/>
    <col min="14345" max="14345" width="10.85546875" customWidth="1"/>
    <col min="14346" max="14346" width="11.140625" customWidth="1"/>
    <col min="14347" max="14347" width="11.5703125" customWidth="1"/>
    <col min="14596" max="14596" width="9.140625" customWidth="1"/>
    <col min="14597" max="14597" width="11.28515625" customWidth="1"/>
    <col min="14601" max="14601" width="10.85546875" customWidth="1"/>
    <col min="14602" max="14602" width="11.140625" customWidth="1"/>
    <col min="14603" max="14603" width="11.5703125" customWidth="1"/>
    <col min="14852" max="14852" width="9.140625" customWidth="1"/>
    <col min="14853" max="14853" width="11.28515625" customWidth="1"/>
    <col min="14857" max="14857" width="10.85546875" customWidth="1"/>
    <col min="14858" max="14858" width="11.140625" customWidth="1"/>
    <col min="14859" max="14859" width="11.5703125" customWidth="1"/>
    <col min="15108" max="15108" width="9.140625" customWidth="1"/>
    <col min="15109" max="15109" width="11.28515625" customWidth="1"/>
    <col min="15113" max="15113" width="10.85546875" customWidth="1"/>
    <col min="15114" max="15114" width="11.140625" customWidth="1"/>
    <col min="15115" max="15115" width="11.5703125" customWidth="1"/>
    <col min="15364" max="15364" width="9.140625" customWidth="1"/>
    <col min="15365" max="15365" width="11.28515625" customWidth="1"/>
    <col min="15369" max="15369" width="10.85546875" customWidth="1"/>
    <col min="15370" max="15370" width="11.140625" customWidth="1"/>
    <col min="15371" max="15371" width="11.5703125" customWidth="1"/>
    <col min="15620" max="15620" width="9.140625" customWidth="1"/>
    <col min="15621" max="15621" width="11.28515625" customWidth="1"/>
    <col min="15625" max="15625" width="10.85546875" customWidth="1"/>
    <col min="15626" max="15626" width="11.140625" customWidth="1"/>
    <col min="15627" max="15627" width="11.5703125" customWidth="1"/>
    <col min="15876" max="15876" width="9.140625" customWidth="1"/>
    <col min="15877" max="15877" width="11.28515625" customWidth="1"/>
    <col min="15881" max="15881" width="10.85546875" customWidth="1"/>
    <col min="15882" max="15882" width="11.140625" customWidth="1"/>
    <col min="15883" max="15883" width="11.5703125" customWidth="1"/>
    <col min="16132" max="16132" width="9.140625" customWidth="1"/>
    <col min="16133" max="16133" width="11.28515625" customWidth="1"/>
    <col min="16137" max="16137" width="10.85546875" customWidth="1"/>
    <col min="16138" max="16138" width="11.140625" customWidth="1"/>
    <col min="16139" max="16139" width="11.5703125" customWidth="1"/>
  </cols>
  <sheetData>
    <row r="1" spans="1:18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8">
      <c r="A2" s="44" t="s">
        <v>21</v>
      </c>
      <c r="B2" s="44" t="s">
        <v>18</v>
      </c>
      <c r="C2" s="44"/>
      <c r="D2" s="44" t="s">
        <v>33</v>
      </c>
      <c r="E2" s="44"/>
      <c r="F2" s="44"/>
      <c r="G2" s="44"/>
      <c r="H2" s="44"/>
      <c r="I2" s="44"/>
      <c r="J2" s="44"/>
    </row>
    <row r="3" spans="1:18">
      <c r="A3" s="45" t="s">
        <v>22</v>
      </c>
      <c r="B3" s="50">
        <f>100*((F5/F7)/(E6/E8)+(F9/F7)/(E10/E8))</f>
        <v>78.068021535429168</v>
      </c>
      <c r="C3" s="47"/>
      <c r="D3" s="44"/>
      <c r="E3" s="44"/>
      <c r="F3" s="44"/>
      <c r="G3" s="44"/>
      <c r="H3" s="44"/>
      <c r="I3" s="44"/>
      <c r="J3" s="44"/>
    </row>
    <row r="4" spans="1:18">
      <c r="A4" s="45" t="s">
        <v>23</v>
      </c>
      <c r="B4" s="50">
        <f>100*((G5/G7)/(E6/E8)+(G9/G7)/(E10/E8))</f>
        <v>40.850754503258322</v>
      </c>
      <c r="C4" s="44"/>
      <c r="D4" s="44"/>
      <c r="E4" s="44"/>
      <c r="F4" s="45" t="s">
        <v>22</v>
      </c>
      <c r="G4" s="45" t="s">
        <v>23</v>
      </c>
      <c r="H4" s="45" t="s">
        <v>24</v>
      </c>
      <c r="I4" s="45" t="s">
        <v>25</v>
      </c>
      <c r="J4" s="45" t="s">
        <v>26</v>
      </c>
      <c r="Q4" s="48"/>
      <c r="R4" s="48"/>
    </row>
    <row r="5" spans="1:18">
      <c r="A5" s="45" t="s">
        <v>24</v>
      </c>
      <c r="B5" s="50">
        <f>100*((H5/H7)/(E6/E10)+(H9/H7)/(E10/E8))</f>
        <v>13.750678340473968</v>
      </c>
      <c r="C5" s="44"/>
      <c r="D5" s="45" t="s">
        <v>34</v>
      </c>
      <c r="E5" s="46"/>
      <c r="F5" s="46">
        <v>3404</v>
      </c>
      <c r="G5" s="46">
        <v>3751</v>
      </c>
      <c r="H5" s="46">
        <v>2595.6</v>
      </c>
      <c r="I5" s="46">
        <v>11689.6</v>
      </c>
      <c r="J5" s="46">
        <v>47521.2</v>
      </c>
      <c r="Q5" s="48"/>
      <c r="R5" s="48"/>
    </row>
    <row r="6" spans="1:18">
      <c r="A6" s="45" t="s">
        <v>27</v>
      </c>
      <c r="B6" s="50">
        <f>100*((I5/I7)/(E6/E8)+(I9/I7)/(E10/E8))</f>
        <v>71.336065463697508</v>
      </c>
      <c r="C6" s="44"/>
      <c r="D6" s="45" t="s">
        <v>35</v>
      </c>
      <c r="E6" s="46">
        <v>267401.5</v>
      </c>
      <c r="F6" s="46"/>
      <c r="G6" s="46"/>
      <c r="H6" s="46"/>
      <c r="I6" s="46"/>
      <c r="J6" s="46"/>
      <c r="Q6" s="48"/>
      <c r="R6" s="48"/>
    </row>
    <row r="7" spans="1:18">
      <c r="A7" s="45" t="s">
        <v>28</v>
      </c>
      <c r="B7" s="50">
        <f>100*((J5/J7)/(E6/E8)+(J9/J7)/(E10/E8))</f>
        <v>55.899597902414214</v>
      </c>
      <c r="C7" s="44"/>
      <c r="D7" s="45" t="s">
        <v>29</v>
      </c>
      <c r="E7" s="46"/>
      <c r="F7" s="46">
        <v>4</v>
      </c>
      <c r="G7" s="46">
        <v>8</v>
      </c>
      <c r="H7" s="46">
        <v>17</v>
      </c>
      <c r="I7" s="46">
        <v>14</v>
      </c>
      <c r="J7" s="46">
        <v>69</v>
      </c>
      <c r="Q7" s="48"/>
      <c r="R7" s="48"/>
    </row>
    <row r="8" spans="1:18">
      <c r="A8" s="49"/>
      <c r="B8" s="49"/>
      <c r="C8" s="44"/>
      <c r="D8" s="45" t="s">
        <v>30</v>
      </c>
      <c r="E8" s="46">
        <v>112</v>
      </c>
      <c r="F8" s="46"/>
      <c r="G8" s="46"/>
      <c r="H8" s="46"/>
      <c r="I8" s="46"/>
      <c r="J8" s="46"/>
      <c r="Q8" s="48"/>
      <c r="R8" s="48"/>
    </row>
    <row r="9" spans="1:18">
      <c r="A9" s="49"/>
      <c r="B9" s="49"/>
      <c r="C9" s="44"/>
      <c r="D9" s="45" t="s">
        <v>31</v>
      </c>
      <c r="E9" s="46"/>
      <c r="F9" s="46">
        <v>1</v>
      </c>
      <c r="G9" s="46">
        <v>1</v>
      </c>
      <c r="H9" s="46">
        <v>1</v>
      </c>
      <c r="I9" s="46">
        <v>3</v>
      </c>
      <c r="J9" s="46">
        <v>11</v>
      </c>
      <c r="Q9" s="48"/>
      <c r="R9" s="48"/>
    </row>
    <row r="10" spans="1:18">
      <c r="A10" s="49"/>
      <c r="B10" s="49"/>
      <c r="C10" s="44"/>
      <c r="D10" s="45" t="s">
        <v>32</v>
      </c>
      <c r="E10" s="46">
        <v>66</v>
      </c>
      <c r="F10" s="46"/>
      <c r="G10" s="46"/>
      <c r="H10" s="46"/>
      <c r="I10" s="46"/>
      <c r="J10" s="46"/>
      <c r="Q10" s="48"/>
      <c r="R10" s="48"/>
    </row>
    <row r="11" spans="1:18">
      <c r="A11" s="49"/>
      <c r="B11" s="49"/>
      <c r="C11" s="44"/>
      <c r="D11" s="45"/>
      <c r="E11" s="46"/>
      <c r="F11" s="46"/>
      <c r="G11" s="46"/>
      <c r="H11" s="46"/>
      <c r="I11" s="46"/>
      <c r="J11" s="46"/>
      <c r="Q11" s="48"/>
      <c r="R11" s="48"/>
    </row>
    <row r="12" spans="1:18">
      <c r="A12" s="49"/>
      <c r="B12" s="49"/>
      <c r="C12" s="44"/>
      <c r="D12" s="45"/>
      <c r="E12" s="46"/>
      <c r="F12" s="46"/>
      <c r="G12" s="46"/>
      <c r="H12" s="46"/>
      <c r="I12" s="46"/>
      <c r="J12" s="46"/>
      <c r="Q12" s="48"/>
      <c r="R12" s="48"/>
    </row>
    <row r="13" spans="1:18">
      <c r="A13" s="49"/>
      <c r="B13" s="49"/>
      <c r="C13" s="44"/>
      <c r="D13" s="45"/>
      <c r="E13" s="46"/>
      <c r="F13" s="46"/>
      <c r="G13" s="46"/>
      <c r="H13" s="46"/>
      <c r="I13" s="46"/>
      <c r="J13" s="46"/>
      <c r="K13" s="48"/>
      <c r="L13" s="48"/>
      <c r="M13" s="48"/>
      <c r="N13" s="48"/>
      <c r="O13" s="48"/>
      <c r="P13" s="48"/>
      <c r="Q13" s="48"/>
      <c r="R13" s="48"/>
    </row>
    <row r="14" spans="1:18">
      <c r="A14" s="49"/>
      <c r="B14" s="49"/>
      <c r="C14" s="44"/>
      <c r="D14" s="44"/>
      <c r="E14" s="44"/>
      <c r="F14" s="44"/>
      <c r="G14" s="44"/>
      <c r="H14" s="44"/>
      <c r="I14" s="44"/>
      <c r="J14" s="44"/>
      <c r="K14" s="48"/>
      <c r="L14" s="48"/>
      <c r="M14" s="48"/>
      <c r="N14" s="48"/>
      <c r="O14" s="48"/>
      <c r="P14" s="48"/>
      <c r="Q14" s="48"/>
      <c r="R14" s="48"/>
    </row>
    <row r="15" spans="1:18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8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>
      <c r="A19" s="44"/>
      <c r="B19" s="44"/>
      <c r="C19" s="44"/>
      <c r="D19" s="44"/>
      <c r="E19" s="44"/>
      <c r="F19" s="44"/>
      <c r="G19" s="44"/>
      <c r="H19" s="44"/>
      <c r="I19" s="44"/>
      <c r="J19" s="44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4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M16" sqref="BM16"/>
    </sheetView>
  </sheetViews>
  <sheetFormatPr defaultRowHeight="15"/>
  <cols>
    <col min="1" max="1" width="4.7109375" customWidth="1"/>
    <col min="2" max="2" width="29" style="1" customWidth="1"/>
    <col min="3" max="3" width="8.140625" customWidth="1"/>
    <col min="4" max="7" width="10" customWidth="1"/>
    <col min="8" max="9" width="10.7109375" customWidth="1"/>
    <col min="10" max="10" width="10.140625" customWidth="1"/>
    <col min="11" max="13" width="9.7109375" customWidth="1"/>
    <col min="14" max="14" width="15.5703125" customWidth="1"/>
    <col min="15" max="20" width="6.7109375" customWidth="1"/>
    <col min="21" max="30" width="10.7109375" customWidth="1"/>
    <col min="31" max="31" width="4.7109375" customWidth="1"/>
    <col min="32" max="32" width="29" style="1" customWidth="1"/>
    <col min="33" max="33" width="8.140625" customWidth="1"/>
    <col min="34" max="64" width="10.7109375" customWidth="1"/>
    <col min="65" max="66" width="9.7109375" customWidth="1"/>
    <col min="67" max="68" width="10.7109375" customWidth="1"/>
    <col min="69" max="70" width="13" customWidth="1"/>
    <col min="71" max="72" width="12.85546875" customWidth="1"/>
    <col min="73" max="73" width="18.42578125" style="2" customWidth="1"/>
  </cols>
  <sheetData>
    <row r="1" spans="1:73" ht="18.75">
      <c r="A1" s="8"/>
      <c r="B1" s="85" t="s">
        <v>20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59"/>
      <c r="BU1" s="9"/>
    </row>
    <row r="2" spans="1:73" ht="18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59"/>
      <c r="BU2" s="9"/>
    </row>
    <row r="3" spans="1:73">
      <c r="A3" s="8"/>
      <c r="B3" s="6" t="s">
        <v>87</v>
      </c>
      <c r="C3" s="8"/>
      <c r="D3" s="8"/>
      <c r="E3" s="8"/>
      <c r="F3" s="8"/>
      <c r="G3" s="8"/>
      <c r="H3" s="86"/>
      <c r="I3" s="87"/>
      <c r="J3" s="10"/>
      <c r="K3" s="10"/>
      <c r="L3" s="54"/>
      <c r="M3" s="54"/>
      <c r="N3" s="10"/>
      <c r="O3" s="61"/>
      <c r="P3" s="61"/>
      <c r="Q3" s="61"/>
      <c r="R3" s="61"/>
      <c r="S3" s="61"/>
      <c r="T3" s="61"/>
      <c r="U3" s="56"/>
      <c r="V3" s="56"/>
      <c r="W3" s="61"/>
      <c r="X3" s="61"/>
      <c r="Y3" s="61"/>
      <c r="Z3" s="61"/>
      <c r="AA3" s="61"/>
      <c r="AB3" s="61"/>
      <c r="AC3" s="61"/>
      <c r="AD3" s="61"/>
      <c r="AE3" s="8"/>
      <c r="AF3" s="6"/>
      <c r="AG3" s="8"/>
      <c r="AH3" s="8"/>
      <c r="AI3" s="8"/>
      <c r="AJ3" s="8"/>
      <c r="AK3" s="8"/>
      <c r="AL3" s="10"/>
      <c r="AM3" s="10"/>
      <c r="AN3" s="66"/>
      <c r="AO3" s="66"/>
      <c r="AP3" s="66"/>
      <c r="AQ3" s="66"/>
      <c r="AR3" s="66"/>
      <c r="AS3" s="66"/>
      <c r="AT3" s="10"/>
      <c r="AU3" s="10"/>
      <c r="AV3" s="66"/>
      <c r="AW3" s="66"/>
      <c r="AX3" s="66"/>
      <c r="AY3" s="66"/>
      <c r="AZ3" s="66"/>
      <c r="BA3" s="10"/>
      <c r="BB3" s="10"/>
      <c r="BC3" s="66"/>
      <c r="BD3" s="66"/>
      <c r="BE3" s="10"/>
      <c r="BF3" s="10"/>
      <c r="BG3" s="66"/>
      <c r="BH3" s="66"/>
      <c r="BI3" s="66"/>
      <c r="BJ3" s="66"/>
      <c r="BK3" s="66"/>
      <c r="BL3" s="66"/>
      <c r="BM3" s="10"/>
      <c r="BN3" s="10"/>
      <c r="BO3" s="66"/>
      <c r="BP3" s="66"/>
      <c r="BQ3" s="73"/>
      <c r="BR3" s="73"/>
      <c r="BS3" s="11"/>
      <c r="BT3" s="11"/>
      <c r="BU3" s="12"/>
    </row>
    <row r="4" spans="1:73" ht="9" customHeight="1">
      <c r="A4" s="8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9"/>
    </row>
    <row r="5" spans="1:73" ht="39" customHeight="1">
      <c r="A5" s="91" t="s">
        <v>0</v>
      </c>
      <c r="B5" s="89" t="s">
        <v>41</v>
      </c>
      <c r="C5" s="91" t="s">
        <v>1</v>
      </c>
      <c r="D5" s="101" t="s">
        <v>46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  <c r="AE5" s="91" t="s">
        <v>0</v>
      </c>
      <c r="AF5" s="89" t="s">
        <v>41</v>
      </c>
      <c r="AG5" s="91" t="s">
        <v>1</v>
      </c>
      <c r="AH5" s="76" t="s">
        <v>37</v>
      </c>
      <c r="AI5" s="77"/>
      <c r="AJ5" s="77"/>
      <c r="AK5" s="77"/>
      <c r="AL5" s="77"/>
      <c r="AM5" s="78"/>
      <c r="AN5" s="101" t="s">
        <v>38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3"/>
      <c r="BC5" s="76" t="s">
        <v>39</v>
      </c>
      <c r="BD5" s="77"/>
      <c r="BE5" s="77"/>
      <c r="BF5" s="77"/>
      <c r="BG5" s="77"/>
      <c r="BH5" s="77"/>
      <c r="BI5" s="77"/>
      <c r="BJ5" s="78"/>
      <c r="BK5" s="101" t="s">
        <v>40</v>
      </c>
      <c r="BL5" s="77"/>
      <c r="BM5" s="77"/>
      <c r="BN5" s="78"/>
      <c r="BO5" s="79" t="s">
        <v>78</v>
      </c>
      <c r="BP5" s="80"/>
      <c r="BQ5" s="79" t="s">
        <v>85</v>
      </c>
      <c r="BR5" s="80"/>
      <c r="BS5" s="93" t="s">
        <v>14</v>
      </c>
      <c r="BT5" s="94"/>
      <c r="BU5" s="95"/>
    </row>
    <row r="6" spans="1:73" ht="172.5" customHeight="1">
      <c r="A6" s="92"/>
      <c r="B6" s="90"/>
      <c r="C6" s="92"/>
      <c r="D6" s="88" t="s">
        <v>55</v>
      </c>
      <c r="E6" s="82"/>
      <c r="F6" s="88" t="s">
        <v>56</v>
      </c>
      <c r="G6" s="82"/>
      <c r="H6" s="88" t="s">
        <v>11</v>
      </c>
      <c r="I6" s="82"/>
      <c r="J6" s="81" t="s">
        <v>45</v>
      </c>
      <c r="K6" s="82"/>
      <c r="L6" s="81" t="s">
        <v>44</v>
      </c>
      <c r="M6" s="82"/>
      <c r="N6" s="70" t="s">
        <v>82</v>
      </c>
      <c r="O6" s="81" t="s">
        <v>61</v>
      </c>
      <c r="P6" s="82"/>
      <c r="Q6" s="81" t="s">
        <v>62</v>
      </c>
      <c r="R6" s="82"/>
      <c r="S6" s="81" t="s">
        <v>63</v>
      </c>
      <c r="T6" s="82"/>
      <c r="U6" s="81" t="s">
        <v>53</v>
      </c>
      <c r="V6" s="82"/>
      <c r="W6" s="81" t="s">
        <v>57</v>
      </c>
      <c r="X6" s="82"/>
      <c r="Y6" s="81" t="s">
        <v>58</v>
      </c>
      <c r="Z6" s="82"/>
      <c r="AA6" s="81" t="s">
        <v>59</v>
      </c>
      <c r="AB6" s="82"/>
      <c r="AC6" s="81" t="s">
        <v>83</v>
      </c>
      <c r="AD6" s="82"/>
      <c r="AE6" s="92"/>
      <c r="AF6" s="90"/>
      <c r="AG6" s="92"/>
      <c r="AH6" s="83" t="s">
        <v>65</v>
      </c>
      <c r="AI6" s="84"/>
      <c r="AJ6" s="83" t="s">
        <v>66</v>
      </c>
      <c r="AK6" s="84"/>
      <c r="AL6" s="83" t="s">
        <v>50</v>
      </c>
      <c r="AM6" s="84"/>
      <c r="AN6" s="83" t="s">
        <v>84</v>
      </c>
      <c r="AO6" s="84"/>
      <c r="AP6" s="83" t="s">
        <v>70</v>
      </c>
      <c r="AQ6" s="84"/>
      <c r="AR6" s="83" t="s">
        <v>71</v>
      </c>
      <c r="AS6" s="84"/>
      <c r="AT6" s="83" t="s">
        <v>13</v>
      </c>
      <c r="AU6" s="84"/>
      <c r="AV6" s="68" t="s">
        <v>80</v>
      </c>
      <c r="AW6" s="83" t="s">
        <v>12</v>
      </c>
      <c r="AX6" s="84"/>
      <c r="AY6" s="83" t="s">
        <v>68</v>
      </c>
      <c r="AZ6" s="84"/>
      <c r="BA6" s="83" t="s">
        <v>69</v>
      </c>
      <c r="BB6" s="84"/>
      <c r="BC6" s="83" t="s">
        <v>72</v>
      </c>
      <c r="BD6" s="84"/>
      <c r="BE6" s="83" t="s">
        <v>73</v>
      </c>
      <c r="BF6" s="84"/>
      <c r="BG6" s="83" t="s">
        <v>74</v>
      </c>
      <c r="BH6" s="84"/>
      <c r="BI6" s="83" t="s">
        <v>75</v>
      </c>
      <c r="BJ6" s="84"/>
      <c r="BK6" s="81" t="s">
        <v>76</v>
      </c>
      <c r="BL6" s="82"/>
      <c r="BM6" s="83" t="s">
        <v>51</v>
      </c>
      <c r="BN6" s="84"/>
      <c r="BO6" s="81" t="s">
        <v>77</v>
      </c>
      <c r="BP6" s="82"/>
      <c r="BQ6" s="81" t="s">
        <v>86</v>
      </c>
      <c r="BR6" s="82"/>
      <c r="BS6" s="96"/>
      <c r="BT6" s="97"/>
      <c r="BU6" s="98"/>
    </row>
    <row r="7" spans="1:73" ht="58.5" customHeight="1">
      <c r="A7" s="92"/>
      <c r="B7" s="90"/>
      <c r="C7" s="92"/>
      <c r="D7" s="62" t="s">
        <v>2</v>
      </c>
      <c r="E7" s="14" t="s">
        <v>3</v>
      </c>
      <c r="F7" s="62" t="s">
        <v>2</v>
      </c>
      <c r="G7" s="14" t="s">
        <v>3</v>
      </c>
      <c r="H7" s="52" t="s">
        <v>2</v>
      </c>
      <c r="I7" s="14" t="s">
        <v>3</v>
      </c>
      <c r="J7" s="14" t="s">
        <v>2</v>
      </c>
      <c r="K7" s="14" t="s">
        <v>3</v>
      </c>
      <c r="L7" s="14" t="s">
        <v>2</v>
      </c>
      <c r="M7" s="14" t="s">
        <v>3</v>
      </c>
      <c r="N7" s="14" t="s">
        <v>3</v>
      </c>
      <c r="O7" s="14" t="s">
        <v>2</v>
      </c>
      <c r="P7" s="14" t="s">
        <v>3</v>
      </c>
      <c r="Q7" s="14" t="s">
        <v>2</v>
      </c>
      <c r="R7" s="14" t="s">
        <v>3</v>
      </c>
      <c r="S7" s="14" t="s">
        <v>2</v>
      </c>
      <c r="T7" s="14" t="s">
        <v>3</v>
      </c>
      <c r="U7" s="14" t="s">
        <v>2</v>
      </c>
      <c r="V7" s="14" t="s">
        <v>3</v>
      </c>
      <c r="W7" s="14" t="s">
        <v>2</v>
      </c>
      <c r="X7" s="14" t="s">
        <v>3</v>
      </c>
      <c r="Y7" s="14" t="s">
        <v>2</v>
      </c>
      <c r="Z7" s="14" t="s">
        <v>3</v>
      </c>
      <c r="AA7" s="14" t="s">
        <v>2</v>
      </c>
      <c r="AB7" s="14" t="s">
        <v>3</v>
      </c>
      <c r="AC7" s="14" t="s">
        <v>2</v>
      </c>
      <c r="AD7" s="14" t="s">
        <v>3</v>
      </c>
      <c r="AE7" s="92"/>
      <c r="AF7" s="90"/>
      <c r="AG7" s="92"/>
      <c r="AH7" s="65" t="s">
        <v>2</v>
      </c>
      <c r="AI7" s="65" t="s">
        <v>3</v>
      </c>
      <c r="AJ7" s="65" t="s">
        <v>2</v>
      </c>
      <c r="AK7" s="65" t="s">
        <v>3</v>
      </c>
      <c r="AL7" s="13" t="s">
        <v>2</v>
      </c>
      <c r="AM7" s="13" t="s">
        <v>3</v>
      </c>
      <c r="AN7" s="65" t="s">
        <v>2</v>
      </c>
      <c r="AO7" s="65" t="s">
        <v>3</v>
      </c>
      <c r="AP7" s="65" t="s">
        <v>2</v>
      </c>
      <c r="AQ7" s="65" t="s">
        <v>3</v>
      </c>
      <c r="AR7" s="65" t="s">
        <v>2</v>
      </c>
      <c r="AS7" s="65" t="s">
        <v>3</v>
      </c>
      <c r="AT7" s="13" t="s">
        <v>2</v>
      </c>
      <c r="AU7" s="13" t="s">
        <v>3</v>
      </c>
      <c r="AV7" s="65" t="s">
        <v>3</v>
      </c>
      <c r="AW7" s="65" t="s">
        <v>2</v>
      </c>
      <c r="AX7" s="65" t="s">
        <v>3</v>
      </c>
      <c r="AY7" s="65" t="s">
        <v>2</v>
      </c>
      <c r="AZ7" s="65" t="s">
        <v>3</v>
      </c>
      <c r="BA7" s="13" t="s">
        <v>2</v>
      </c>
      <c r="BB7" s="13" t="s">
        <v>3</v>
      </c>
      <c r="BC7" s="65" t="s">
        <v>2</v>
      </c>
      <c r="BD7" s="65" t="s">
        <v>3</v>
      </c>
      <c r="BE7" s="65" t="s">
        <v>2</v>
      </c>
      <c r="BF7" s="65" t="s">
        <v>3</v>
      </c>
      <c r="BG7" s="65" t="s">
        <v>2</v>
      </c>
      <c r="BH7" s="65" t="s">
        <v>3</v>
      </c>
      <c r="BI7" s="65" t="s">
        <v>2</v>
      </c>
      <c r="BJ7" s="65" t="s">
        <v>3</v>
      </c>
      <c r="BK7" s="65" t="s">
        <v>2</v>
      </c>
      <c r="BL7" s="65" t="s">
        <v>3</v>
      </c>
      <c r="BM7" s="13" t="s">
        <v>2</v>
      </c>
      <c r="BN7" s="13" t="s">
        <v>3</v>
      </c>
      <c r="BO7" s="65" t="s">
        <v>2</v>
      </c>
      <c r="BP7" s="65" t="s">
        <v>3</v>
      </c>
      <c r="BQ7" s="74" t="s">
        <v>2</v>
      </c>
      <c r="BR7" s="74" t="s">
        <v>3</v>
      </c>
      <c r="BS7" s="51" t="s">
        <v>36</v>
      </c>
      <c r="BT7" s="60" t="s">
        <v>81</v>
      </c>
      <c r="BU7" s="15" t="s">
        <v>88</v>
      </c>
    </row>
    <row r="8" spans="1:73">
      <c r="A8" s="16"/>
      <c r="B8" s="5" t="s">
        <v>4</v>
      </c>
      <c r="C8" s="17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6"/>
      <c r="AF8" s="5" t="s">
        <v>4</v>
      </c>
      <c r="AG8" s="17"/>
      <c r="AH8" s="17"/>
      <c r="AI8" s="17"/>
      <c r="AJ8" s="17"/>
      <c r="AK8" s="17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9"/>
      <c r="BT8" s="58"/>
      <c r="BU8" s="20"/>
    </row>
    <row r="9" spans="1:73" ht="25.5">
      <c r="A9" s="19">
        <v>1</v>
      </c>
      <c r="B9" s="7" t="s">
        <v>49</v>
      </c>
      <c r="C9" s="21" t="s">
        <v>5</v>
      </c>
      <c r="D9" s="22">
        <v>0.996</v>
      </c>
      <c r="E9" s="21" t="s">
        <v>79</v>
      </c>
      <c r="F9" s="22">
        <v>0.13400000000000001</v>
      </c>
      <c r="G9" s="21" t="s">
        <v>60</v>
      </c>
      <c r="H9" s="67">
        <v>1</v>
      </c>
      <c r="I9" s="23">
        <v>10</v>
      </c>
      <c r="J9" s="39">
        <v>8</v>
      </c>
      <c r="K9" s="23">
        <v>10</v>
      </c>
      <c r="L9" s="22">
        <v>0.94</v>
      </c>
      <c r="M9" s="23">
        <v>10</v>
      </c>
      <c r="N9" s="39">
        <f>(P9+R9+T9)/3</f>
        <v>9.3333333333333339</v>
      </c>
      <c r="O9" s="23" t="s">
        <v>64</v>
      </c>
      <c r="P9" s="23">
        <v>10</v>
      </c>
      <c r="Q9" s="22">
        <v>1</v>
      </c>
      <c r="R9" s="23">
        <v>10</v>
      </c>
      <c r="S9" s="22">
        <v>0.996</v>
      </c>
      <c r="T9" s="23">
        <v>8</v>
      </c>
      <c r="U9" s="39">
        <v>1</v>
      </c>
      <c r="V9" s="23">
        <v>5</v>
      </c>
      <c r="W9" s="22">
        <v>1</v>
      </c>
      <c r="X9" s="23">
        <v>3</v>
      </c>
      <c r="Y9" s="22">
        <v>1</v>
      </c>
      <c r="Z9" s="23">
        <v>3</v>
      </c>
      <c r="AA9" s="22">
        <v>0.43</v>
      </c>
      <c r="AB9" s="23">
        <v>0</v>
      </c>
      <c r="AC9" s="67">
        <v>0</v>
      </c>
      <c r="AD9" s="23">
        <v>5</v>
      </c>
      <c r="AE9" s="57">
        <v>1</v>
      </c>
      <c r="AF9" s="7" t="s">
        <v>49</v>
      </c>
      <c r="AG9" s="21" t="s">
        <v>5</v>
      </c>
      <c r="AH9" s="21"/>
      <c r="AI9" s="21"/>
      <c r="AJ9" s="21"/>
      <c r="AK9" s="21"/>
      <c r="AL9" s="25"/>
      <c r="AM9" s="26"/>
      <c r="AN9" s="26"/>
      <c r="AO9" s="26"/>
      <c r="AP9" s="26"/>
      <c r="AQ9" s="26"/>
      <c r="AR9" s="26"/>
      <c r="AS9" s="26"/>
      <c r="AT9" s="25"/>
      <c r="AU9" s="26"/>
      <c r="AV9" s="26"/>
      <c r="AW9" s="26"/>
      <c r="AX9" s="26"/>
      <c r="AY9" s="26"/>
      <c r="AZ9" s="26"/>
      <c r="BA9" s="25"/>
      <c r="BB9" s="26"/>
      <c r="BC9" s="26"/>
      <c r="BD9" s="26"/>
      <c r="BE9" s="25"/>
      <c r="BF9" s="19"/>
      <c r="BG9" s="64"/>
      <c r="BH9" s="64"/>
      <c r="BI9" s="64"/>
      <c r="BJ9" s="64"/>
      <c r="BK9" s="64"/>
      <c r="BL9" s="64"/>
      <c r="BM9" s="19"/>
      <c r="BN9" s="19"/>
      <c r="BO9" s="64"/>
      <c r="BP9" s="64"/>
      <c r="BQ9" s="75"/>
      <c r="BR9" s="75"/>
      <c r="BS9" s="27">
        <f>E9+G9+I9+K9+M9+N9+V9+X9+Z9+AB9+AD9+AM9+AU9+BB9+BF9+BN9</f>
        <v>70.333333333333343</v>
      </c>
      <c r="BT9" s="58">
        <v>81</v>
      </c>
      <c r="BU9" s="27">
        <f>BS9/BT9*100</f>
        <v>86.831275720164626</v>
      </c>
    </row>
    <row r="10" spans="1:73" ht="25.5">
      <c r="A10" s="19">
        <v>2</v>
      </c>
      <c r="B10" s="7" t="s">
        <v>52</v>
      </c>
      <c r="C10" s="21" t="s">
        <v>6</v>
      </c>
      <c r="D10" s="22">
        <v>0.99299999999999999</v>
      </c>
      <c r="E10" s="21" t="s">
        <v>15</v>
      </c>
      <c r="F10" s="22">
        <v>0.30399999999999999</v>
      </c>
      <c r="G10" s="21" t="s">
        <v>60</v>
      </c>
      <c r="H10" s="67">
        <v>1</v>
      </c>
      <c r="I10" s="23">
        <v>10</v>
      </c>
      <c r="J10" s="39">
        <v>5</v>
      </c>
      <c r="K10" s="23">
        <v>10</v>
      </c>
      <c r="L10" s="22">
        <v>0.89600000000000002</v>
      </c>
      <c r="M10" s="23">
        <v>5</v>
      </c>
      <c r="N10" s="39">
        <f t="shared" ref="N10:N12" si="0">(P10+R10+T10)/3</f>
        <v>6</v>
      </c>
      <c r="O10" s="23" t="s">
        <v>64</v>
      </c>
      <c r="P10" s="23">
        <v>10</v>
      </c>
      <c r="Q10" s="22">
        <v>0.999</v>
      </c>
      <c r="R10" s="72">
        <v>0</v>
      </c>
      <c r="S10" s="22">
        <v>0.996</v>
      </c>
      <c r="T10" s="23">
        <v>8</v>
      </c>
      <c r="U10" s="39">
        <v>1</v>
      </c>
      <c r="V10" s="23">
        <v>5</v>
      </c>
      <c r="W10" s="22">
        <v>0.55600000000000005</v>
      </c>
      <c r="X10" s="23">
        <v>3</v>
      </c>
      <c r="Y10" s="22">
        <v>0.111</v>
      </c>
      <c r="Z10" s="23">
        <v>2</v>
      </c>
      <c r="AA10" s="22">
        <v>0</v>
      </c>
      <c r="AB10" s="23">
        <v>5</v>
      </c>
      <c r="AC10" s="67">
        <v>0</v>
      </c>
      <c r="AD10" s="23">
        <v>5</v>
      </c>
      <c r="AE10" s="57">
        <v>2</v>
      </c>
      <c r="AF10" s="7" t="s">
        <v>52</v>
      </c>
      <c r="AG10" s="21" t="s">
        <v>6</v>
      </c>
      <c r="AH10" s="21"/>
      <c r="AI10" s="21"/>
      <c r="AJ10" s="21"/>
      <c r="AK10" s="21"/>
      <c r="AL10" s="19"/>
      <c r="AM10" s="26"/>
      <c r="AN10" s="26"/>
      <c r="AO10" s="26"/>
      <c r="AP10" s="26"/>
      <c r="AQ10" s="26"/>
      <c r="AR10" s="26"/>
      <c r="AS10" s="26"/>
      <c r="AT10" s="24"/>
      <c r="AU10" s="26"/>
      <c r="AV10" s="26"/>
      <c r="AW10" s="26"/>
      <c r="AX10" s="26"/>
      <c r="AY10" s="26"/>
      <c r="AZ10" s="26"/>
      <c r="BA10" s="24"/>
      <c r="BB10" s="26"/>
      <c r="BC10" s="26"/>
      <c r="BD10" s="26"/>
      <c r="BE10" s="24"/>
      <c r="BF10" s="19"/>
      <c r="BG10" s="64"/>
      <c r="BH10" s="64"/>
      <c r="BI10" s="64"/>
      <c r="BJ10" s="64"/>
      <c r="BK10" s="64"/>
      <c r="BL10" s="64"/>
      <c r="BM10" s="19"/>
      <c r="BN10" s="19"/>
      <c r="BO10" s="64"/>
      <c r="BP10" s="64"/>
      <c r="BQ10" s="75"/>
      <c r="BR10" s="75"/>
      <c r="BS10" s="27">
        <f t="shared" ref="BS10:BS12" si="1">E10+G10+I10+K10+M10+N10+V10+X10+Z10+AB10+AD10+AM10+AU10+BB10+BF10+BN10</f>
        <v>61</v>
      </c>
      <c r="BT10" s="58">
        <v>81</v>
      </c>
      <c r="BU10" s="27">
        <f t="shared" ref="BU10:BU12" si="2">BS10/BT10*100</f>
        <v>75.308641975308646</v>
      </c>
    </row>
    <row r="11" spans="1:73" ht="25.5">
      <c r="A11" s="19">
        <v>3</v>
      </c>
      <c r="B11" s="7" t="s">
        <v>42</v>
      </c>
      <c r="C11" s="21" t="s">
        <v>5</v>
      </c>
      <c r="D11" s="22">
        <v>1</v>
      </c>
      <c r="E11" s="21" t="s">
        <v>60</v>
      </c>
      <c r="F11" s="22">
        <v>0.376</v>
      </c>
      <c r="G11" s="21" t="s">
        <v>79</v>
      </c>
      <c r="H11" s="67">
        <v>1</v>
      </c>
      <c r="I11" s="39">
        <v>10</v>
      </c>
      <c r="J11" s="39">
        <v>11</v>
      </c>
      <c r="K11" s="23">
        <v>10</v>
      </c>
      <c r="L11" s="22">
        <v>0.89100000000000001</v>
      </c>
      <c r="M11" s="23">
        <v>4</v>
      </c>
      <c r="N11" s="39">
        <f t="shared" si="0"/>
        <v>10</v>
      </c>
      <c r="O11" s="23" t="s">
        <v>64</v>
      </c>
      <c r="P11" s="23">
        <v>10</v>
      </c>
      <c r="Q11" s="22">
        <v>1</v>
      </c>
      <c r="R11" s="23">
        <v>10</v>
      </c>
      <c r="S11" s="22">
        <v>0.999</v>
      </c>
      <c r="T11" s="23">
        <v>10</v>
      </c>
      <c r="U11" s="39">
        <v>2</v>
      </c>
      <c r="V11" s="23">
        <v>4</v>
      </c>
      <c r="W11" s="22">
        <v>1</v>
      </c>
      <c r="X11" s="23">
        <v>3</v>
      </c>
      <c r="Y11" s="22">
        <v>1</v>
      </c>
      <c r="Z11" s="23">
        <v>3</v>
      </c>
      <c r="AA11" s="22">
        <v>0</v>
      </c>
      <c r="AB11" s="23">
        <v>5</v>
      </c>
      <c r="AC11" s="67">
        <v>0</v>
      </c>
      <c r="AD11" s="23">
        <v>5</v>
      </c>
      <c r="AE11" s="57">
        <v>3</v>
      </c>
      <c r="AF11" s="7" t="s">
        <v>42</v>
      </c>
      <c r="AG11" s="21" t="s">
        <v>5</v>
      </c>
      <c r="AH11" s="21"/>
      <c r="AI11" s="21"/>
      <c r="AJ11" s="21"/>
      <c r="AK11" s="21"/>
      <c r="AL11" s="19"/>
      <c r="AM11" s="26"/>
      <c r="AN11" s="26"/>
      <c r="AO11" s="26"/>
      <c r="AP11" s="26"/>
      <c r="AQ11" s="26"/>
      <c r="AR11" s="26"/>
      <c r="AS11" s="26"/>
      <c r="AT11" s="24"/>
      <c r="AU11" s="26"/>
      <c r="AV11" s="26"/>
      <c r="AW11" s="26"/>
      <c r="AX11" s="26"/>
      <c r="AY11" s="26"/>
      <c r="AZ11" s="26"/>
      <c r="BA11" s="24"/>
      <c r="BB11" s="26"/>
      <c r="BC11" s="26"/>
      <c r="BD11" s="26"/>
      <c r="BE11" s="24"/>
      <c r="BF11" s="19"/>
      <c r="BG11" s="64"/>
      <c r="BH11" s="64"/>
      <c r="BI11" s="64"/>
      <c r="BJ11" s="64"/>
      <c r="BK11" s="64"/>
      <c r="BL11" s="64"/>
      <c r="BM11" s="19"/>
      <c r="BN11" s="19"/>
      <c r="BO11" s="64"/>
      <c r="BP11" s="64"/>
      <c r="BQ11" s="75"/>
      <c r="BR11" s="75"/>
      <c r="BS11" s="27">
        <f t="shared" si="1"/>
        <v>69</v>
      </c>
      <c r="BT11" s="58">
        <v>81</v>
      </c>
      <c r="BU11" s="27">
        <f t="shared" si="2"/>
        <v>85.18518518518519</v>
      </c>
    </row>
    <row r="12" spans="1:73" ht="21.75" customHeight="1">
      <c r="A12" s="19">
        <v>4</v>
      </c>
      <c r="B12" s="7" t="s">
        <v>43</v>
      </c>
      <c r="C12" s="21" t="s">
        <v>6</v>
      </c>
      <c r="D12" s="22">
        <v>0.999</v>
      </c>
      <c r="E12" s="21" t="s">
        <v>60</v>
      </c>
      <c r="F12" s="22">
        <v>0.02</v>
      </c>
      <c r="G12" s="21" t="s">
        <v>60</v>
      </c>
      <c r="H12" s="67">
        <v>1</v>
      </c>
      <c r="I12" s="23">
        <v>10</v>
      </c>
      <c r="J12" s="39">
        <v>13</v>
      </c>
      <c r="K12" s="23">
        <v>6</v>
      </c>
      <c r="L12" s="22">
        <v>0.85899999999999999</v>
      </c>
      <c r="M12" s="23">
        <v>0</v>
      </c>
      <c r="N12" s="39">
        <f t="shared" si="0"/>
        <v>6.666666666666667</v>
      </c>
      <c r="O12" s="23" t="s">
        <v>64</v>
      </c>
      <c r="P12" s="23">
        <v>10</v>
      </c>
      <c r="Q12" s="22">
        <v>1</v>
      </c>
      <c r="R12" s="23">
        <v>10</v>
      </c>
      <c r="S12" s="22">
        <v>0.98</v>
      </c>
      <c r="T12" s="23">
        <v>0</v>
      </c>
      <c r="U12" s="39">
        <v>2</v>
      </c>
      <c r="V12" s="23">
        <v>4</v>
      </c>
      <c r="W12" s="22">
        <v>1</v>
      </c>
      <c r="X12" s="23">
        <v>3</v>
      </c>
      <c r="Y12" s="22">
        <v>0</v>
      </c>
      <c r="Z12" s="23">
        <v>0</v>
      </c>
      <c r="AA12" s="22">
        <v>0</v>
      </c>
      <c r="AB12" s="23">
        <v>5</v>
      </c>
      <c r="AC12" s="67">
        <v>0</v>
      </c>
      <c r="AD12" s="23">
        <v>5</v>
      </c>
      <c r="AE12" s="57">
        <v>4</v>
      </c>
      <c r="AF12" s="7" t="s">
        <v>43</v>
      </c>
      <c r="AG12" s="21" t="s">
        <v>6</v>
      </c>
      <c r="AH12" s="21"/>
      <c r="AI12" s="21"/>
      <c r="AJ12" s="21"/>
      <c r="AK12" s="21"/>
      <c r="AL12" s="19"/>
      <c r="AM12" s="26"/>
      <c r="AN12" s="26"/>
      <c r="AO12" s="26"/>
      <c r="AP12" s="26"/>
      <c r="AQ12" s="26"/>
      <c r="AR12" s="26"/>
      <c r="AS12" s="26"/>
      <c r="AT12" s="24"/>
      <c r="AU12" s="26"/>
      <c r="AV12" s="26"/>
      <c r="AW12" s="26"/>
      <c r="AX12" s="26"/>
      <c r="AY12" s="26"/>
      <c r="AZ12" s="26"/>
      <c r="BA12" s="24"/>
      <c r="BB12" s="26"/>
      <c r="BC12" s="26"/>
      <c r="BD12" s="26"/>
      <c r="BE12" s="24"/>
      <c r="BF12" s="19"/>
      <c r="BG12" s="64"/>
      <c r="BH12" s="64"/>
      <c r="BI12" s="64"/>
      <c r="BJ12" s="64"/>
      <c r="BK12" s="64"/>
      <c r="BL12" s="64"/>
      <c r="BM12" s="19"/>
      <c r="BN12" s="19"/>
      <c r="BO12" s="64"/>
      <c r="BP12" s="64"/>
      <c r="BQ12" s="75"/>
      <c r="BR12" s="75"/>
      <c r="BS12" s="27">
        <f t="shared" si="1"/>
        <v>59.666666666666664</v>
      </c>
      <c r="BT12" s="58">
        <v>81</v>
      </c>
      <c r="BU12" s="27">
        <f t="shared" si="2"/>
        <v>73.66255144032921</v>
      </c>
    </row>
    <row r="13" spans="1:73">
      <c r="A13" s="19"/>
      <c r="B13" s="7"/>
      <c r="C13" s="21"/>
      <c r="D13" s="21"/>
      <c r="E13" s="21"/>
      <c r="F13" s="21"/>
      <c r="G13" s="21"/>
      <c r="H13" s="22"/>
      <c r="I13" s="23"/>
      <c r="J13" s="22"/>
      <c r="K13" s="23"/>
      <c r="L13" s="23"/>
      <c r="M13" s="23"/>
      <c r="N13" s="23"/>
      <c r="O13" s="23"/>
      <c r="P13" s="23"/>
      <c r="Q13" s="23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57"/>
      <c r="AF13" s="7"/>
      <c r="AG13" s="21"/>
      <c r="AH13" s="21"/>
      <c r="AI13" s="21"/>
      <c r="AJ13" s="21"/>
      <c r="AK13" s="21"/>
      <c r="AL13" s="19"/>
      <c r="AM13" s="26"/>
      <c r="AN13" s="26"/>
      <c r="AO13" s="26"/>
      <c r="AP13" s="26"/>
      <c r="AQ13" s="26"/>
      <c r="AR13" s="26"/>
      <c r="AS13" s="26"/>
      <c r="AT13" s="24"/>
      <c r="AU13" s="26"/>
      <c r="AV13" s="26"/>
      <c r="AW13" s="26"/>
      <c r="AX13" s="26"/>
      <c r="AY13" s="26"/>
      <c r="AZ13" s="26"/>
      <c r="BA13" s="24"/>
      <c r="BB13" s="26"/>
      <c r="BC13" s="26"/>
      <c r="BD13" s="26"/>
      <c r="BE13" s="24"/>
      <c r="BF13" s="19"/>
      <c r="BG13" s="64"/>
      <c r="BH13" s="64"/>
      <c r="BI13" s="64"/>
      <c r="BJ13" s="64"/>
      <c r="BK13" s="64"/>
      <c r="BL13" s="64"/>
      <c r="BM13" s="19"/>
      <c r="BN13" s="19"/>
      <c r="BO13" s="64"/>
      <c r="BP13" s="64"/>
      <c r="BQ13" s="75"/>
      <c r="BR13" s="75"/>
      <c r="BS13" s="19"/>
      <c r="BT13" s="58"/>
      <c r="BU13" s="27"/>
    </row>
    <row r="14" spans="1:73" s="3" customFormat="1">
      <c r="A14" s="28"/>
      <c r="B14" s="29" t="s">
        <v>16</v>
      </c>
      <c r="C14" s="30"/>
      <c r="D14" s="35">
        <f>AVERAGE(D9:D13)*100</f>
        <v>99.7</v>
      </c>
      <c r="E14" s="30">
        <f>SUM(E9:E13)</f>
        <v>0</v>
      </c>
      <c r="F14" s="35">
        <f>AVERAGE(F9:F13)*100</f>
        <v>20.85</v>
      </c>
      <c r="G14" s="30">
        <f>SUM(G9:G13)</f>
        <v>0</v>
      </c>
      <c r="H14" s="35">
        <f>AVERAGE(H9:H13)*100</f>
        <v>100</v>
      </c>
      <c r="I14" s="30">
        <f>SUM(I9:I13)</f>
        <v>40</v>
      </c>
      <c r="J14" s="35">
        <f>AVERAGE(J9:J13)</f>
        <v>9.25</v>
      </c>
      <c r="K14" s="30">
        <f>SUM(K9:K13)</f>
        <v>36</v>
      </c>
      <c r="L14" s="35">
        <f>AVERAGE(L9:L13)*100</f>
        <v>89.649999999999991</v>
      </c>
      <c r="M14" s="30">
        <f>SUM(M9:M13)</f>
        <v>19</v>
      </c>
      <c r="N14" s="30">
        <f>SUM(N9:N13)</f>
        <v>32</v>
      </c>
      <c r="O14" s="30"/>
      <c r="P14" s="30"/>
      <c r="Q14" s="30"/>
      <c r="R14" s="30"/>
      <c r="S14" s="30" t="s">
        <v>15</v>
      </c>
      <c r="T14" s="30">
        <f>SUM(T9:T13)</f>
        <v>26</v>
      </c>
      <c r="U14" s="35">
        <f>AVERAGE(U9:U13)</f>
        <v>1.5</v>
      </c>
      <c r="V14" s="30">
        <f>SUM(V9:V13)</f>
        <v>18</v>
      </c>
      <c r="W14" s="35">
        <f>AVERAGE(W9:W13)</f>
        <v>0.88900000000000001</v>
      </c>
      <c r="X14" s="30">
        <f>SUM(X9:X13)</f>
        <v>12</v>
      </c>
      <c r="Y14" s="35">
        <f>AVERAGE(Y9:Y13)</f>
        <v>0.52774999999999994</v>
      </c>
      <c r="Z14" s="30">
        <f>SUM(Z9:Z13)</f>
        <v>8</v>
      </c>
      <c r="AA14" s="35">
        <f>AVERAGE(AA9:AA13)</f>
        <v>0.1075</v>
      </c>
      <c r="AB14" s="30">
        <f>SUM(AB9:AB13)</f>
        <v>15</v>
      </c>
      <c r="AC14" s="35">
        <f>AVERAGE(AC9:AC13)</f>
        <v>0</v>
      </c>
      <c r="AD14" s="30">
        <f>SUM(AD9:AD13)</f>
        <v>20</v>
      </c>
      <c r="AE14" s="28"/>
      <c r="AF14" s="29" t="s">
        <v>16</v>
      </c>
      <c r="AG14" s="30"/>
      <c r="AH14" s="30"/>
      <c r="AI14" s="30"/>
      <c r="AJ14" s="30"/>
      <c r="AK14" s="30"/>
      <c r="AL14" s="28"/>
      <c r="AM14" s="32"/>
      <c r="AN14" s="32"/>
      <c r="AO14" s="32"/>
      <c r="AP14" s="32"/>
      <c r="AQ14" s="32"/>
      <c r="AR14" s="32"/>
      <c r="AS14" s="32"/>
      <c r="AT14" s="31"/>
      <c r="AU14" s="32"/>
      <c r="AV14" s="32"/>
      <c r="AW14" s="32"/>
      <c r="AX14" s="32"/>
      <c r="AY14" s="32"/>
      <c r="AZ14" s="32"/>
      <c r="BA14" s="31"/>
      <c r="BB14" s="32"/>
      <c r="BC14" s="32"/>
      <c r="BD14" s="32"/>
      <c r="BE14" s="31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>
        <f>SUM(BS9:BS13)</f>
        <v>260</v>
      </c>
      <c r="BT14" s="28">
        <f>SUM(BT9:BT13)</f>
        <v>324</v>
      </c>
      <c r="BU14" s="35">
        <f>SUM(BU9:BU13)</f>
        <v>320.9876543209877</v>
      </c>
    </row>
    <row r="15" spans="1:73">
      <c r="A15" s="16"/>
      <c r="B15" s="5" t="s">
        <v>7</v>
      </c>
      <c r="C15" s="17"/>
      <c r="D15" s="17"/>
      <c r="E15" s="17"/>
      <c r="F15" s="17"/>
      <c r="G15" s="17"/>
      <c r="H15" s="33"/>
      <c r="I15" s="16"/>
      <c r="J15" s="33"/>
      <c r="K15" s="16"/>
      <c r="L15" s="16"/>
      <c r="M15" s="16"/>
      <c r="N15" s="16"/>
      <c r="O15" s="16"/>
      <c r="P15" s="16"/>
      <c r="Q15" s="16"/>
      <c r="R15" s="16"/>
      <c r="S15" s="33"/>
      <c r="T15" s="16"/>
      <c r="U15" s="33"/>
      <c r="V15" s="16"/>
      <c r="W15" s="33"/>
      <c r="X15" s="16"/>
      <c r="Y15" s="33"/>
      <c r="Z15" s="16"/>
      <c r="AA15" s="33"/>
      <c r="AB15" s="16"/>
      <c r="AC15" s="33"/>
      <c r="AD15" s="16"/>
      <c r="AE15" s="16"/>
      <c r="AF15" s="5" t="s">
        <v>7</v>
      </c>
      <c r="AG15" s="17"/>
      <c r="AH15" s="17"/>
      <c r="AI15" s="17"/>
      <c r="AJ15" s="17"/>
      <c r="AK15" s="17"/>
      <c r="AL15" s="16"/>
      <c r="AM15" s="34"/>
      <c r="AN15" s="34"/>
      <c r="AO15" s="34"/>
      <c r="AP15" s="34"/>
      <c r="AQ15" s="34"/>
      <c r="AR15" s="34"/>
      <c r="AS15" s="34"/>
      <c r="AT15" s="33"/>
      <c r="AU15" s="34"/>
      <c r="AV15" s="34"/>
      <c r="AW15" s="34"/>
      <c r="AX15" s="34"/>
      <c r="AY15" s="34"/>
      <c r="AZ15" s="34"/>
      <c r="BA15" s="33"/>
      <c r="BB15" s="34"/>
      <c r="BC15" s="34"/>
      <c r="BD15" s="34"/>
      <c r="BE15" s="33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9"/>
      <c r="BT15" s="58"/>
      <c r="BU15" s="19"/>
    </row>
    <row r="16" spans="1:73" ht="27" customHeight="1">
      <c r="A16" s="19">
        <v>1</v>
      </c>
      <c r="B16" s="7" t="s">
        <v>47</v>
      </c>
      <c r="C16" s="21" t="s">
        <v>6</v>
      </c>
      <c r="D16" s="21"/>
      <c r="E16" s="21"/>
      <c r="F16" s="21"/>
      <c r="G16" s="21"/>
      <c r="H16" s="24"/>
      <c r="I16" s="19"/>
      <c r="J16" s="24"/>
      <c r="K16" s="19"/>
      <c r="L16" s="53"/>
      <c r="M16" s="53"/>
      <c r="N16" s="19"/>
      <c r="O16" s="63"/>
      <c r="P16" s="63"/>
      <c r="Q16" s="63"/>
      <c r="R16" s="63"/>
      <c r="S16" s="24"/>
      <c r="T16" s="63"/>
      <c r="U16" s="24"/>
      <c r="V16" s="55"/>
      <c r="W16" s="24"/>
      <c r="X16" s="63"/>
      <c r="Y16" s="24"/>
      <c r="Z16" s="63"/>
      <c r="AA16" s="24"/>
      <c r="AB16" s="63"/>
      <c r="AC16" s="24"/>
      <c r="AD16" s="63"/>
      <c r="AE16" s="57">
        <v>1</v>
      </c>
      <c r="AF16" s="7" t="s">
        <v>47</v>
      </c>
      <c r="AG16" s="21" t="s">
        <v>6</v>
      </c>
      <c r="AH16" s="21" t="s">
        <v>15</v>
      </c>
      <c r="AI16" s="21" t="s">
        <v>79</v>
      </c>
      <c r="AJ16" s="21" t="s">
        <v>15</v>
      </c>
      <c r="AK16" s="21" t="s">
        <v>79</v>
      </c>
      <c r="AL16" s="24">
        <v>0.91200000000000003</v>
      </c>
      <c r="AM16" s="26">
        <v>10</v>
      </c>
      <c r="AN16" s="71">
        <v>0.98799999999999999</v>
      </c>
      <c r="AO16" s="26">
        <v>8</v>
      </c>
      <c r="AP16" s="71">
        <v>0.20799999999999999</v>
      </c>
      <c r="AQ16" s="26">
        <v>10</v>
      </c>
      <c r="AR16" s="24">
        <v>0.95499999999999996</v>
      </c>
      <c r="AS16" s="26">
        <v>10</v>
      </c>
      <c r="AT16" s="22">
        <v>0.74199999999999999</v>
      </c>
      <c r="AU16" s="26">
        <v>1</v>
      </c>
      <c r="AV16" s="27">
        <f>(AX16+AZ16+BB16)/3</f>
        <v>10</v>
      </c>
      <c r="AW16" s="26" t="s">
        <v>64</v>
      </c>
      <c r="AX16" s="26">
        <v>10</v>
      </c>
      <c r="AY16" s="67">
        <v>0.998</v>
      </c>
      <c r="AZ16" s="26">
        <v>10</v>
      </c>
      <c r="BA16" s="22">
        <v>0.94</v>
      </c>
      <c r="BB16" s="26">
        <v>10</v>
      </c>
      <c r="BC16" s="26" t="s">
        <v>67</v>
      </c>
      <c r="BD16" s="26">
        <v>3</v>
      </c>
      <c r="BE16" s="67">
        <v>0</v>
      </c>
      <c r="BF16" s="42">
        <v>5</v>
      </c>
      <c r="BG16" s="67">
        <v>0.06</v>
      </c>
      <c r="BH16" s="64">
        <v>10</v>
      </c>
      <c r="BI16" s="67">
        <v>0.14799999999999999</v>
      </c>
      <c r="BJ16" s="64">
        <v>0</v>
      </c>
      <c r="BK16" s="69" t="s">
        <v>67</v>
      </c>
      <c r="BL16" s="64">
        <v>10</v>
      </c>
      <c r="BM16" s="27">
        <v>1</v>
      </c>
      <c r="BN16" s="27">
        <v>5</v>
      </c>
      <c r="BO16" s="69" t="s">
        <v>67</v>
      </c>
      <c r="BP16" s="64">
        <v>5</v>
      </c>
      <c r="BQ16" s="67">
        <v>0.998</v>
      </c>
      <c r="BR16" s="26">
        <v>10</v>
      </c>
      <c r="BS16" s="27">
        <f>AI16+AK16+AM16+AO16+AQ16+AS16+AU16+AV16+BD16+BF16+BH16+BJ16+BL16+BN16+BP16+BR16</f>
        <v>107</v>
      </c>
      <c r="BT16" s="58">
        <v>128</v>
      </c>
      <c r="BU16" s="27">
        <f t="shared" ref="BU16:BU20" si="3">BS16/BT16*100</f>
        <v>83.59375</v>
      </c>
    </row>
    <row r="17" spans="1:73" ht="25.5">
      <c r="A17" s="19">
        <v>2</v>
      </c>
      <c r="B17" s="7" t="s">
        <v>48</v>
      </c>
      <c r="C17" s="21" t="s">
        <v>6</v>
      </c>
      <c r="D17" s="21"/>
      <c r="E17" s="21"/>
      <c r="F17" s="21"/>
      <c r="G17" s="21"/>
      <c r="H17" s="24"/>
      <c r="I17" s="19"/>
      <c r="J17" s="24"/>
      <c r="K17" s="19"/>
      <c r="L17" s="53"/>
      <c r="M17" s="53"/>
      <c r="N17" s="19"/>
      <c r="O17" s="63"/>
      <c r="P17" s="63"/>
      <c r="Q17" s="63"/>
      <c r="R17" s="63"/>
      <c r="S17" s="24"/>
      <c r="T17" s="63"/>
      <c r="U17" s="24"/>
      <c r="V17" s="55"/>
      <c r="W17" s="24"/>
      <c r="X17" s="63"/>
      <c r="Y17" s="24"/>
      <c r="Z17" s="63"/>
      <c r="AA17" s="24"/>
      <c r="AB17" s="63"/>
      <c r="AC17" s="24"/>
      <c r="AD17" s="63"/>
      <c r="AE17" s="57">
        <v>2</v>
      </c>
      <c r="AF17" s="7" t="s">
        <v>48</v>
      </c>
      <c r="AG17" s="21" t="s">
        <v>6</v>
      </c>
      <c r="AH17" s="21" t="s">
        <v>15</v>
      </c>
      <c r="AI17" s="21" t="s">
        <v>79</v>
      </c>
      <c r="AJ17" s="21" t="s">
        <v>15</v>
      </c>
      <c r="AK17" s="21" t="s">
        <v>79</v>
      </c>
      <c r="AL17" s="24">
        <v>0.97399999999999998</v>
      </c>
      <c r="AM17" s="26">
        <v>10</v>
      </c>
      <c r="AN17" s="71">
        <v>0.93600000000000005</v>
      </c>
      <c r="AO17" s="26">
        <v>0</v>
      </c>
      <c r="AP17" s="71">
        <v>1.0999999999999999E-2</v>
      </c>
      <c r="AQ17" s="26">
        <v>10</v>
      </c>
      <c r="AR17" s="24">
        <v>0.72</v>
      </c>
      <c r="AS17" s="26">
        <v>7</v>
      </c>
      <c r="AT17" s="22">
        <v>1</v>
      </c>
      <c r="AU17" s="26">
        <v>10</v>
      </c>
      <c r="AV17" s="27">
        <f t="shared" ref="AV17:AV20" si="4">(AX17+AZ17+BB17)/3</f>
        <v>10</v>
      </c>
      <c r="AW17" s="26" t="s">
        <v>64</v>
      </c>
      <c r="AX17" s="26">
        <v>10</v>
      </c>
      <c r="AY17" s="67">
        <v>1</v>
      </c>
      <c r="AZ17" s="26">
        <v>10</v>
      </c>
      <c r="BA17" s="22">
        <v>1</v>
      </c>
      <c r="BB17" s="26">
        <v>10</v>
      </c>
      <c r="BC17" s="26" t="s">
        <v>67</v>
      </c>
      <c r="BD17" s="26">
        <v>3</v>
      </c>
      <c r="BE17" s="67">
        <v>0</v>
      </c>
      <c r="BF17" s="42">
        <v>5</v>
      </c>
      <c r="BG17" s="67">
        <v>0</v>
      </c>
      <c r="BH17" s="64">
        <v>10</v>
      </c>
      <c r="BI17" s="67">
        <v>0</v>
      </c>
      <c r="BJ17" s="64">
        <v>10</v>
      </c>
      <c r="BK17" s="69" t="s">
        <v>67</v>
      </c>
      <c r="BL17" s="69">
        <v>10</v>
      </c>
      <c r="BM17" s="27">
        <v>1</v>
      </c>
      <c r="BN17" s="27">
        <v>5</v>
      </c>
      <c r="BO17" s="69" t="s">
        <v>67</v>
      </c>
      <c r="BP17" s="64">
        <v>5</v>
      </c>
      <c r="BQ17" s="67">
        <v>1</v>
      </c>
      <c r="BR17" s="26">
        <v>10</v>
      </c>
      <c r="BS17" s="27">
        <f t="shared" ref="BS17:BS20" si="5">AI17+AK17+AM17+AO17+AQ17+AS17+AU17+AV17+BD17+BF17+BH17+BJ17+BL17+BN17+BP17+BR17</f>
        <v>115</v>
      </c>
      <c r="BT17" s="69">
        <v>128</v>
      </c>
      <c r="BU17" s="27">
        <f t="shared" si="3"/>
        <v>89.84375</v>
      </c>
    </row>
    <row r="18" spans="1:73" ht="25.5">
      <c r="A18" s="19">
        <v>3</v>
      </c>
      <c r="B18" s="7" t="s">
        <v>49</v>
      </c>
      <c r="C18" s="21" t="s">
        <v>5</v>
      </c>
      <c r="D18" s="21"/>
      <c r="E18" s="21"/>
      <c r="F18" s="21"/>
      <c r="G18" s="21"/>
      <c r="H18" s="24"/>
      <c r="I18" s="19"/>
      <c r="J18" s="24"/>
      <c r="K18" s="19"/>
      <c r="L18" s="53"/>
      <c r="M18" s="53"/>
      <c r="N18" s="19"/>
      <c r="O18" s="63"/>
      <c r="P18" s="63"/>
      <c r="Q18" s="63"/>
      <c r="R18" s="63"/>
      <c r="S18" s="24"/>
      <c r="T18" s="63"/>
      <c r="U18" s="24"/>
      <c r="V18" s="55"/>
      <c r="W18" s="24"/>
      <c r="X18" s="63"/>
      <c r="Y18" s="24"/>
      <c r="Z18" s="63"/>
      <c r="AA18" s="24"/>
      <c r="AB18" s="63"/>
      <c r="AC18" s="24"/>
      <c r="AD18" s="63"/>
      <c r="AE18" s="57">
        <v>3</v>
      </c>
      <c r="AF18" s="7" t="s">
        <v>49</v>
      </c>
      <c r="AG18" s="21" t="s">
        <v>5</v>
      </c>
      <c r="AH18" s="21" t="s">
        <v>15</v>
      </c>
      <c r="AI18" s="21" t="s">
        <v>79</v>
      </c>
      <c r="AJ18" s="21" t="s">
        <v>15</v>
      </c>
      <c r="AK18" s="21" t="s">
        <v>79</v>
      </c>
      <c r="AL18" s="24">
        <v>0.95</v>
      </c>
      <c r="AM18" s="26">
        <v>10</v>
      </c>
      <c r="AN18" s="71">
        <v>0.99</v>
      </c>
      <c r="AO18" s="26">
        <v>8</v>
      </c>
      <c r="AP18" s="71">
        <v>0.111</v>
      </c>
      <c r="AQ18" s="26">
        <v>10</v>
      </c>
      <c r="AR18" s="24">
        <v>0.7</v>
      </c>
      <c r="AS18" s="26">
        <v>7</v>
      </c>
      <c r="AT18" s="24">
        <v>0.86099999999999999</v>
      </c>
      <c r="AU18" s="43">
        <v>5</v>
      </c>
      <c r="AV18" s="27">
        <f t="shared" si="4"/>
        <v>10</v>
      </c>
      <c r="AW18" s="26" t="s">
        <v>64</v>
      </c>
      <c r="AX18" s="26">
        <v>10</v>
      </c>
      <c r="AY18" s="71">
        <v>1</v>
      </c>
      <c r="AZ18" s="43">
        <v>10</v>
      </c>
      <c r="BA18" s="24">
        <v>0.995</v>
      </c>
      <c r="BB18" s="26">
        <v>10</v>
      </c>
      <c r="BC18" s="26" t="s">
        <v>67</v>
      </c>
      <c r="BD18" s="26">
        <v>3</v>
      </c>
      <c r="BE18" s="71">
        <v>0</v>
      </c>
      <c r="BF18" s="42">
        <v>5</v>
      </c>
      <c r="BG18" s="71">
        <v>0</v>
      </c>
      <c r="BH18" s="64">
        <v>10</v>
      </c>
      <c r="BI18" s="71">
        <v>0</v>
      </c>
      <c r="BJ18" s="64">
        <v>10</v>
      </c>
      <c r="BK18" s="69" t="s">
        <v>67</v>
      </c>
      <c r="BL18" s="69">
        <v>10</v>
      </c>
      <c r="BM18" s="27">
        <v>1</v>
      </c>
      <c r="BN18" s="27">
        <v>5</v>
      </c>
      <c r="BO18" s="69" t="s">
        <v>67</v>
      </c>
      <c r="BP18" s="64">
        <v>5</v>
      </c>
      <c r="BQ18" s="71">
        <v>1</v>
      </c>
      <c r="BR18" s="43">
        <v>10</v>
      </c>
      <c r="BS18" s="27">
        <f t="shared" si="5"/>
        <v>118</v>
      </c>
      <c r="BT18" s="69">
        <v>128</v>
      </c>
      <c r="BU18" s="27">
        <f t="shared" si="3"/>
        <v>92.1875</v>
      </c>
    </row>
    <row r="19" spans="1:73" ht="19.5" customHeight="1">
      <c r="A19" s="19">
        <v>4</v>
      </c>
      <c r="B19" s="7" t="s">
        <v>8</v>
      </c>
      <c r="C19" s="21" t="s">
        <v>6</v>
      </c>
      <c r="D19" s="21"/>
      <c r="E19" s="21"/>
      <c r="F19" s="21"/>
      <c r="G19" s="21"/>
      <c r="H19" s="24"/>
      <c r="I19" s="19"/>
      <c r="J19" s="24"/>
      <c r="K19" s="19"/>
      <c r="L19" s="53"/>
      <c r="M19" s="53"/>
      <c r="N19" s="19"/>
      <c r="O19" s="63"/>
      <c r="P19" s="63"/>
      <c r="Q19" s="63"/>
      <c r="R19" s="63"/>
      <c r="S19" s="24"/>
      <c r="T19" s="63"/>
      <c r="U19" s="24"/>
      <c r="V19" s="55"/>
      <c r="W19" s="24"/>
      <c r="X19" s="63"/>
      <c r="Y19" s="24"/>
      <c r="Z19" s="63"/>
      <c r="AA19" s="24"/>
      <c r="AB19" s="63"/>
      <c r="AC19" s="24"/>
      <c r="AD19" s="63"/>
      <c r="AE19" s="57">
        <v>4</v>
      </c>
      <c r="AF19" s="7" t="s">
        <v>8</v>
      </c>
      <c r="AG19" s="21" t="s">
        <v>6</v>
      </c>
      <c r="AH19" s="21" t="s">
        <v>15</v>
      </c>
      <c r="AI19" s="21" t="s">
        <v>79</v>
      </c>
      <c r="AJ19" s="21" t="s">
        <v>15</v>
      </c>
      <c r="AK19" s="21" t="s">
        <v>79</v>
      </c>
      <c r="AL19" s="24">
        <v>0.91200000000000003</v>
      </c>
      <c r="AM19" s="26">
        <v>10</v>
      </c>
      <c r="AN19" s="71">
        <v>1</v>
      </c>
      <c r="AO19" s="26">
        <v>10</v>
      </c>
      <c r="AP19" s="71">
        <v>0.23400000000000001</v>
      </c>
      <c r="AQ19" s="26">
        <v>10</v>
      </c>
      <c r="AR19" s="24">
        <v>1</v>
      </c>
      <c r="AS19" s="26">
        <v>10</v>
      </c>
      <c r="AT19" s="22">
        <v>0.89500000000000002</v>
      </c>
      <c r="AU19" s="26">
        <v>7</v>
      </c>
      <c r="AV19" s="27">
        <f t="shared" si="4"/>
        <v>10</v>
      </c>
      <c r="AW19" s="26" t="s">
        <v>64</v>
      </c>
      <c r="AX19" s="26">
        <v>10</v>
      </c>
      <c r="AY19" s="67">
        <v>1</v>
      </c>
      <c r="AZ19" s="26">
        <v>10</v>
      </c>
      <c r="BA19" s="22">
        <v>0.98499999999999999</v>
      </c>
      <c r="BB19" s="26">
        <v>10</v>
      </c>
      <c r="BC19" s="26" t="s">
        <v>54</v>
      </c>
      <c r="BD19" s="26"/>
      <c r="BE19" s="22" t="s">
        <v>54</v>
      </c>
      <c r="BF19" s="69"/>
      <c r="BG19" s="22" t="s">
        <v>54</v>
      </c>
      <c r="BH19" s="69"/>
      <c r="BI19" s="71"/>
      <c r="BJ19" s="69"/>
      <c r="BK19" s="69" t="s">
        <v>67</v>
      </c>
      <c r="BL19" s="69">
        <v>10</v>
      </c>
      <c r="BM19" s="27">
        <v>1</v>
      </c>
      <c r="BN19" s="27">
        <v>5</v>
      </c>
      <c r="BO19" s="69" t="s">
        <v>67</v>
      </c>
      <c r="BP19" s="64">
        <v>5</v>
      </c>
      <c r="BQ19" s="67">
        <v>1</v>
      </c>
      <c r="BR19" s="26">
        <v>10</v>
      </c>
      <c r="BS19" s="27">
        <f t="shared" si="5"/>
        <v>97</v>
      </c>
      <c r="BT19" s="58">
        <v>100</v>
      </c>
      <c r="BU19" s="27">
        <f t="shared" si="3"/>
        <v>97</v>
      </c>
    </row>
    <row r="20" spans="1:73" ht="19.5" customHeight="1">
      <c r="A20" s="19">
        <v>5</v>
      </c>
      <c r="B20" s="7" t="s">
        <v>9</v>
      </c>
      <c r="C20" s="21" t="s">
        <v>6</v>
      </c>
      <c r="D20" s="21"/>
      <c r="E20" s="21"/>
      <c r="F20" s="21"/>
      <c r="G20" s="21"/>
      <c r="H20" s="24"/>
      <c r="I20" s="19"/>
      <c r="J20" s="24"/>
      <c r="K20" s="19"/>
      <c r="L20" s="53"/>
      <c r="M20" s="53"/>
      <c r="N20" s="19"/>
      <c r="O20" s="63"/>
      <c r="P20" s="63"/>
      <c r="Q20" s="63"/>
      <c r="R20" s="63"/>
      <c r="S20" s="24"/>
      <c r="T20" s="63"/>
      <c r="U20" s="24"/>
      <c r="V20" s="55"/>
      <c r="W20" s="24"/>
      <c r="X20" s="63"/>
      <c r="Y20" s="24"/>
      <c r="Z20" s="63"/>
      <c r="AA20" s="24"/>
      <c r="AB20" s="63"/>
      <c r="AC20" s="24"/>
      <c r="AD20" s="63"/>
      <c r="AE20" s="57">
        <v>5</v>
      </c>
      <c r="AF20" s="7" t="s">
        <v>9</v>
      </c>
      <c r="AG20" s="21" t="s">
        <v>6</v>
      </c>
      <c r="AH20" s="21" t="s">
        <v>15</v>
      </c>
      <c r="AI20" s="21" t="s">
        <v>79</v>
      </c>
      <c r="AJ20" s="21" t="s">
        <v>15</v>
      </c>
      <c r="AK20" s="21" t="s">
        <v>79</v>
      </c>
      <c r="AL20" s="24">
        <v>0.88300000000000001</v>
      </c>
      <c r="AM20" s="26">
        <v>8</v>
      </c>
      <c r="AN20" s="71">
        <v>0.97699999999999998</v>
      </c>
      <c r="AO20" s="26">
        <v>7</v>
      </c>
      <c r="AP20" s="71">
        <v>0.29899999999999999</v>
      </c>
      <c r="AQ20" s="26">
        <v>10</v>
      </c>
      <c r="AR20" s="24">
        <v>0.97199999999999998</v>
      </c>
      <c r="AS20" s="26">
        <v>10</v>
      </c>
      <c r="AT20" s="24">
        <v>0.70499999999999996</v>
      </c>
      <c r="AU20" s="26">
        <v>0</v>
      </c>
      <c r="AV20" s="27">
        <f t="shared" si="4"/>
        <v>10</v>
      </c>
      <c r="AW20" s="26" t="s">
        <v>64</v>
      </c>
      <c r="AX20" s="26">
        <v>10</v>
      </c>
      <c r="AY20" s="71">
        <v>1</v>
      </c>
      <c r="AZ20" s="26">
        <v>10</v>
      </c>
      <c r="BA20" s="24">
        <v>0.98299999999999998</v>
      </c>
      <c r="BB20" s="26">
        <v>10</v>
      </c>
      <c r="BC20" s="26" t="s">
        <v>54</v>
      </c>
      <c r="BD20" s="26"/>
      <c r="BE20" s="24" t="s">
        <v>54</v>
      </c>
      <c r="BF20" s="69"/>
      <c r="BG20" s="24" t="s">
        <v>54</v>
      </c>
      <c r="BH20" s="69"/>
      <c r="BI20" s="71"/>
      <c r="BJ20" s="69"/>
      <c r="BK20" s="69" t="s">
        <v>67</v>
      </c>
      <c r="BL20" s="69">
        <v>10</v>
      </c>
      <c r="BM20" s="27">
        <v>1</v>
      </c>
      <c r="BN20" s="27">
        <v>5</v>
      </c>
      <c r="BO20" s="69" t="s">
        <v>67</v>
      </c>
      <c r="BP20" s="64">
        <v>5</v>
      </c>
      <c r="BQ20" s="71">
        <v>1</v>
      </c>
      <c r="BR20" s="26">
        <v>10</v>
      </c>
      <c r="BS20" s="27">
        <f t="shared" si="5"/>
        <v>85</v>
      </c>
      <c r="BT20" s="58">
        <v>100</v>
      </c>
      <c r="BU20" s="27">
        <f t="shared" si="3"/>
        <v>85</v>
      </c>
    </row>
    <row r="21" spans="1:73" s="3" customFormat="1">
      <c r="A21" s="28"/>
      <c r="B21" s="29" t="s">
        <v>17</v>
      </c>
      <c r="C21" s="30"/>
      <c r="D21" s="30"/>
      <c r="E21" s="30"/>
      <c r="F21" s="30"/>
      <c r="G21" s="30"/>
      <c r="H21" s="31"/>
      <c r="I21" s="28"/>
      <c r="J21" s="31"/>
      <c r="K21" s="28"/>
      <c r="L21" s="28"/>
      <c r="M21" s="28"/>
      <c r="N21" s="28"/>
      <c r="O21" s="28"/>
      <c r="P21" s="28"/>
      <c r="Q21" s="28"/>
      <c r="R21" s="28"/>
      <c r="S21" s="31"/>
      <c r="T21" s="28"/>
      <c r="U21" s="31"/>
      <c r="V21" s="28"/>
      <c r="W21" s="31"/>
      <c r="X21" s="28"/>
      <c r="Y21" s="31"/>
      <c r="Z21" s="28"/>
      <c r="AA21" s="31"/>
      <c r="AB21" s="28"/>
      <c r="AC21" s="31"/>
      <c r="AD21" s="28"/>
      <c r="AE21" s="28"/>
      <c r="AF21" s="29" t="s">
        <v>17</v>
      </c>
      <c r="AG21" s="30"/>
      <c r="AH21" s="30"/>
      <c r="AI21" s="30"/>
      <c r="AJ21" s="30"/>
      <c r="AK21" s="30"/>
      <c r="AL21" s="41">
        <f>(AL16+AL17+AL19+AL20+AL18)/5</f>
        <v>0.92620000000000002</v>
      </c>
      <c r="AM21" s="32">
        <f>SUM(AM16:AM20)</f>
        <v>48</v>
      </c>
      <c r="AN21" s="41">
        <f>(AN16+AN17+AN19+AN20+AN18)/5</f>
        <v>0.97819999999999996</v>
      </c>
      <c r="AO21" s="32">
        <f>SUM(AO16:AO20)</f>
        <v>33</v>
      </c>
      <c r="AP21" s="41">
        <f>(AP16+AP17+AP19+AP20+AP18)/5</f>
        <v>0.1726</v>
      </c>
      <c r="AQ21" s="32">
        <f>SUM(AQ16:AQ20)</f>
        <v>50</v>
      </c>
      <c r="AR21" s="41">
        <f>(AR16+AR17+AR18+AR19+AR20)/5</f>
        <v>0.86939999999999995</v>
      </c>
      <c r="AS21" s="32">
        <f>SUM(AS16:AS20)/5</f>
        <v>8.8000000000000007</v>
      </c>
      <c r="AT21" s="41">
        <f>(AT16+AT17+AT19+AT20+AT18)/5</f>
        <v>0.84060000000000001</v>
      </c>
      <c r="AU21" s="35">
        <f>SUM(AU16:AU20)/5</f>
        <v>4.5999999999999996</v>
      </c>
      <c r="AV21" s="35">
        <f>SUM(AV16:AV20)/5</f>
        <v>10</v>
      </c>
      <c r="AW21" s="41" t="s">
        <v>64</v>
      </c>
      <c r="AX21" s="32">
        <f>SUM(AX16:AX20)/5</f>
        <v>10</v>
      </c>
      <c r="AY21" s="41">
        <f>(AY16+AY17+AY19+AY20+AY18)/5</f>
        <v>0.99960000000000004</v>
      </c>
      <c r="AZ21" s="32">
        <f>SUM(AZ16:AZ20)/5</f>
        <v>10</v>
      </c>
      <c r="BA21" s="41">
        <f>(BA16+BA17+BA19+BA20+BA18)/5</f>
        <v>0.98059999999999992</v>
      </c>
      <c r="BB21" s="32">
        <f>SUM(BB16:BB20)/5</f>
        <v>10</v>
      </c>
      <c r="BC21" s="32" t="s">
        <v>54</v>
      </c>
      <c r="BD21" s="32">
        <f>SUM(BD16:BD20)/3</f>
        <v>3</v>
      </c>
      <c r="BE21" s="35">
        <f>SUM(BE16:BE20)/5</f>
        <v>0</v>
      </c>
      <c r="BF21" s="28">
        <f>SUM(BF16:BF20)/3</f>
        <v>5</v>
      </c>
      <c r="BG21" s="35">
        <f>SUM(BG16:BG20)/5</f>
        <v>1.2E-2</v>
      </c>
      <c r="BH21" s="28">
        <f>SUM(BH16:BH20)/3</f>
        <v>10</v>
      </c>
      <c r="BI21" s="35">
        <f>SUM(BI16:BI20)/5</f>
        <v>2.9599999999999998E-2</v>
      </c>
      <c r="BJ21" s="35">
        <f>SUM(BJ16:BJ20)/5</f>
        <v>4</v>
      </c>
      <c r="BK21" s="28" t="s">
        <v>67</v>
      </c>
      <c r="BL21" s="35">
        <f>SUM(BL16:BL20)/5</f>
        <v>10</v>
      </c>
      <c r="BM21" s="35">
        <f>SUM(BM16:BM20)/5</f>
        <v>1</v>
      </c>
      <c r="BN21" s="28">
        <f>SUM(BN16:BN20)/5</f>
        <v>5</v>
      </c>
      <c r="BO21" s="28" t="s">
        <v>67</v>
      </c>
      <c r="BP21" s="35">
        <f>SUM(BP16:BP20)/5</f>
        <v>5</v>
      </c>
      <c r="BQ21" s="28">
        <v>100</v>
      </c>
      <c r="BR21" s="35">
        <f>SUM(BR16:BR20)/5</f>
        <v>10</v>
      </c>
      <c r="BS21" s="35">
        <f>SUM(BS16:BS20)</f>
        <v>522</v>
      </c>
      <c r="BT21" s="28">
        <f>SUM(BT16:BT20)</f>
        <v>584</v>
      </c>
      <c r="BU21" s="35">
        <f>SUM(BU16:BU20)</f>
        <v>447.625</v>
      </c>
    </row>
    <row r="22" spans="1:73" s="3" customFormat="1">
      <c r="A22" s="28"/>
      <c r="B22" s="29" t="s">
        <v>19</v>
      </c>
      <c r="C22" s="30"/>
      <c r="D22" s="30"/>
      <c r="E22" s="30"/>
      <c r="F22" s="30"/>
      <c r="G22" s="30"/>
      <c r="H22" s="31"/>
      <c r="I22" s="28"/>
      <c r="J22" s="31"/>
      <c r="K22" s="28"/>
      <c r="L22" s="28"/>
      <c r="M22" s="28"/>
      <c r="N22" s="28"/>
      <c r="O22" s="28"/>
      <c r="P22" s="28"/>
      <c r="Q22" s="28"/>
      <c r="R22" s="28"/>
      <c r="S22" s="31"/>
      <c r="T22" s="28"/>
      <c r="U22" s="31"/>
      <c r="V22" s="28"/>
      <c r="W22" s="31"/>
      <c r="X22" s="28"/>
      <c r="Y22" s="31"/>
      <c r="Z22" s="28"/>
      <c r="AA22" s="31"/>
      <c r="AB22" s="28"/>
      <c r="AC22" s="31"/>
      <c r="AD22" s="28"/>
      <c r="AE22" s="28"/>
      <c r="AF22" s="29" t="s">
        <v>19</v>
      </c>
      <c r="AG22" s="30"/>
      <c r="AH22" s="30"/>
      <c r="AI22" s="30"/>
      <c r="AJ22" s="30"/>
      <c r="AK22" s="30"/>
      <c r="AL22" s="28"/>
      <c r="AM22" s="32"/>
      <c r="AN22" s="32"/>
      <c r="AO22" s="32"/>
      <c r="AP22" s="32"/>
      <c r="AQ22" s="32"/>
      <c r="AR22" s="32"/>
      <c r="AS22" s="32"/>
      <c r="AT22" s="31"/>
      <c r="AU22" s="32"/>
      <c r="AV22" s="32"/>
      <c r="AW22" s="32"/>
      <c r="AX22" s="32"/>
      <c r="AY22" s="32"/>
      <c r="AZ22" s="32"/>
      <c r="BA22" s="35"/>
      <c r="BB22" s="32"/>
      <c r="BC22" s="32"/>
      <c r="BD22" s="32"/>
      <c r="BE22" s="35"/>
      <c r="BF22" s="28"/>
      <c r="BG22" s="28"/>
      <c r="BH22" s="28"/>
      <c r="BI22" s="28"/>
      <c r="BJ22" s="28"/>
      <c r="BK22" s="28"/>
      <c r="BL22" s="28"/>
      <c r="BM22" s="31"/>
      <c r="BN22" s="28"/>
      <c r="BO22" s="28"/>
      <c r="BP22" s="28"/>
      <c r="BQ22" s="28"/>
      <c r="BR22" s="28"/>
      <c r="BS22" s="28"/>
      <c r="BT22" s="28"/>
      <c r="BU22" s="36"/>
    </row>
    <row r="23" spans="1:73" s="4" customFormat="1" ht="26.25" customHeight="1">
      <c r="A23" s="99" t="s">
        <v>10</v>
      </c>
      <c r="B23" s="100"/>
      <c r="C23" s="37"/>
      <c r="D23" s="37"/>
      <c r="E23" s="37"/>
      <c r="F23" s="37"/>
      <c r="G23" s="37"/>
      <c r="H23" s="40"/>
      <c r="I23" s="35"/>
      <c r="J23" s="40"/>
      <c r="K23" s="35"/>
      <c r="L23" s="35"/>
      <c r="M23" s="35"/>
      <c r="N23" s="35"/>
      <c r="O23" s="35"/>
      <c r="P23" s="35"/>
      <c r="Q23" s="35"/>
      <c r="R23" s="35"/>
      <c r="S23" s="30"/>
      <c r="T23" s="35"/>
      <c r="U23" s="30"/>
      <c r="V23" s="35"/>
      <c r="W23" s="30"/>
      <c r="X23" s="35"/>
      <c r="Y23" s="30"/>
      <c r="Z23" s="35"/>
      <c r="AA23" s="30"/>
      <c r="AB23" s="35"/>
      <c r="AC23" s="30"/>
      <c r="AD23" s="35"/>
      <c r="AE23" s="99" t="s">
        <v>10</v>
      </c>
      <c r="AF23" s="100"/>
      <c r="AG23" s="37"/>
      <c r="AH23" s="37"/>
      <c r="AI23" s="37"/>
      <c r="AJ23" s="37"/>
      <c r="AK23" s="37"/>
      <c r="AL23" s="40"/>
      <c r="AM23" s="35"/>
      <c r="AN23" s="35"/>
      <c r="AO23" s="35"/>
      <c r="AP23" s="35"/>
      <c r="AQ23" s="35"/>
      <c r="AR23" s="35"/>
      <c r="AS23" s="35"/>
      <c r="AT23" s="40"/>
      <c r="AU23" s="35"/>
      <c r="AV23" s="35"/>
      <c r="AW23" s="35"/>
      <c r="AX23" s="35"/>
      <c r="AY23" s="35"/>
      <c r="AZ23" s="35"/>
      <c r="BA23" s="30"/>
      <c r="BB23" s="35"/>
      <c r="BC23" s="35"/>
      <c r="BD23" s="35"/>
      <c r="BE23" s="30"/>
      <c r="BF23" s="35"/>
      <c r="BG23" s="35"/>
      <c r="BH23" s="35"/>
      <c r="BI23" s="35"/>
      <c r="BJ23" s="35"/>
      <c r="BK23" s="35"/>
      <c r="BL23" s="35"/>
      <c r="BM23" s="40"/>
      <c r="BN23" s="35"/>
      <c r="BO23" s="35"/>
      <c r="BP23" s="35"/>
      <c r="BQ23" s="35"/>
      <c r="BR23" s="35"/>
      <c r="BS23" s="35">
        <f>(BS14+BS21)/9</f>
        <v>86.888888888888886</v>
      </c>
      <c r="BT23" s="35"/>
      <c r="BU23" s="38"/>
    </row>
    <row r="24" spans="1:73">
      <c r="A24" s="8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6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9"/>
      <c r="BT24" s="9"/>
      <c r="BU24" s="9"/>
    </row>
  </sheetData>
  <mergeCells count="49">
    <mergeCell ref="BI6:BJ6"/>
    <mergeCell ref="BC5:BJ5"/>
    <mergeCell ref="A23:B23"/>
    <mergeCell ref="A5:A7"/>
    <mergeCell ref="L6:M6"/>
    <mergeCell ref="U6:V6"/>
    <mergeCell ref="AE5:AE7"/>
    <mergeCell ref="AE23:AF23"/>
    <mergeCell ref="D6:E6"/>
    <mergeCell ref="F6:G6"/>
    <mergeCell ref="AC6:AD6"/>
    <mergeCell ref="AA6:AB6"/>
    <mergeCell ref="W6:X6"/>
    <mergeCell ref="Y6:Z6"/>
    <mergeCell ref="Q6:R6"/>
    <mergeCell ref="S6:T6"/>
    <mergeCell ref="O6:P6"/>
    <mergeCell ref="B1:BS2"/>
    <mergeCell ref="H3:I3"/>
    <mergeCell ref="H6:I6"/>
    <mergeCell ref="AL6:AM6"/>
    <mergeCell ref="AN6:AO6"/>
    <mergeCell ref="AT6:AU6"/>
    <mergeCell ref="BA6:BB6"/>
    <mergeCell ref="B5:B7"/>
    <mergeCell ref="C5:C7"/>
    <mergeCell ref="BE6:BF6"/>
    <mergeCell ref="BS5:BU6"/>
    <mergeCell ref="J6:K6"/>
    <mergeCell ref="BM6:BN6"/>
    <mergeCell ref="AF5:AF7"/>
    <mergeCell ref="AG5:AG7"/>
    <mergeCell ref="D5:AD5"/>
    <mergeCell ref="BQ5:BR5"/>
    <mergeCell ref="BQ6:BR6"/>
    <mergeCell ref="AH5:AM5"/>
    <mergeCell ref="AH6:AI6"/>
    <mergeCell ref="AJ6:AK6"/>
    <mergeCell ref="AW6:AX6"/>
    <mergeCell ref="AY6:AZ6"/>
    <mergeCell ref="AP6:AQ6"/>
    <mergeCell ref="AR6:AS6"/>
    <mergeCell ref="AN5:BB5"/>
    <mergeCell ref="BK5:BN5"/>
    <mergeCell ref="BK6:BL6"/>
    <mergeCell ref="BO6:BP6"/>
    <mergeCell ref="BO5:BP5"/>
    <mergeCell ref="BC6:BD6"/>
    <mergeCell ref="BG6:BH6"/>
  </mergeCells>
  <pageMargins left="0.59055118110236227" right="0.19685039370078741" top="0.43307086614173229" bottom="0.19685039370078741" header="0.70866141732283472" footer="0.51181102362204722"/>
  <pageSetup paperSize="9" scale="63" orientation="landscape" r:id="rId1"/>
  <rowBreaks count="1" manualBreakCount="1">
    <brk id="23" max="16383" man="1"/>
  </rowBreaks>
  <colBreaks count="2" manualBreakCount="2">
    <brk id="22" max="22" man="1"/>
    <brk id="3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расчеты по 4,5</vt:lpstr>
      <vt:lpstr>отчет</vt:lpstr>
      <vt:lpstr>отчет!Область_печати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Generalova</dc:creator>
  <cp:lastModifiedBy>genya</cp:lastModifiedBy>
  <cp:lastPrinted>2018-03-13T13:49:10Z</cp:lastPrinted>
  <dcterms:created xsi:type="dcterms:W3CDTF">2012-05-02T11:26:47Z</dcterms:created>
  <dcterms:modified xsi:type="dcterms:W3CDTF">2018-03-15T13:53:50Z</dcterms:modified>
</cp:coreProperties>
</file>