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жидаемое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<sst xmlns="http://schemas.openxmlformats.org/spreadsheetml/2006/main" count="102" uniqueCount="101">
  <si>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 xml:space="preserve">Ожидаемое исполнение  бюджета </t>
  </si>
  <si>
    <t xml:space="preserve">                                                                                                                                                       </t>
  </si>
  <si>
    <t>Код бюджетной классификации Российской Федерации</t>
  </si>
  <si>
    <t>Наименование доходов</t>
  </si>
  <si>
    <t>Первоначальный годовой план</t>
  </si>
  <si>
    <t>Отклонение ожидаемого от уточненного годового плана</t>
  </si>
  <si>
    <t>% исполнения от ожидаемого исполнения</t>
  </si>
  <si>
    <t>1 00 00000 00 0000 000</t>
  </si>
  <si>
    <t>НАЛОГОВЫЕ  И НЕНАЛОГОВЫЕ ДОХОДЫ</t>
  </si>
  <si>
    <t>НАЛОГОВЫЕ ДОХОДЫ</t>
  </si>
  <si>
    <t>1 01 00000 00 0000 110</t>
  </si>
  <si>
    <t>НАЛОГИ НА ПРИБЫЛЬ,ДОХОДЫ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</si>
  <si>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</si>
  <si>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</si>
  <si>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</si>
  <si>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РФ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</si>
  <si>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</si>
  <si>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</si>
  <si>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</si>
  <si>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</si>
  <si>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</si>
  <si>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</si>
  <si>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</si>
  <si>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</si>
  <si>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</si>
  <si>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</si>
  <si>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</si>
  <si>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</si>
  <si>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</si>
  <si>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</si>
  <si>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</si>
  <si>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НЕНАЛОГОВЫЕ ДОХОДЫ</t>
  </si>
  <si>
    <t>1 11 05000 00 0000 000</t>
  </si>
  <si>
    <t>Доходы от сдачи в аренду имущества, составляющего государственную (муниципальную) казну</t>
  </si>
  <si>
    <t>Доходы, получаемые в виде арендной платы за земельные участки</t>
  </si>
  <si>
    <t>1 11 09000 00 0000 000</t>
  </si>
  <si>
    <t>Прочие доходы от использования имущества и прав, находящихся в государственной и муниципальной собственности</t>
  </si>
  <si>
    <t>1 11 07000 00 0000 000</t>
  </si>
  <si>
    <t>Платежи от государственных и муниципальных унитарных предприятий</t>
  </si>
  <si>
    <t>1 12 00000 00 0000 000</t>
  </si>
  <si>
    <t>Плата за негативное воздействие на окружающую среду</t>
  </si>
  <si>
    <t>1 13 02000 00 0000 000</t>
  </si>
  <si>
    <t>Доходы от компенсации затрат государства</t>
  </si>
  <si>
    <t>1 14 02000 00 0000 000</t>
  </si>
  <si>
    <t>Доходы от реализации имущества, находящегося в государственной и муниципальной собственности</t>
  </si>
  <si>
    <t>1 14 06000 00 0000 000</t>
  </si>
  <si>
    <t>Доходы от продажи земельных участков, находящихся в государственной и муниципальной собственности</t>
  </si>
  <si>
    <t>1 14 13000 00 0000 000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</si>
  <si>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</si>
  <si>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1 16 00000 00 0000 000</t>
  </si>
  <si>
    <t>Штрафы, санкции, возмещение ущерба</t>
  </si>
  <si>
    <t>1 17 05000 00 0000 000</t>
  </si>
  <si>
    <t>Прочие неналоговые доходы</t>
  </si>
  <si>
    <t>2 00 00000 00 0000 000</t>
  </si>
  <si>
    <t>БЕЗВОЗМЕЗДНЫЕ ПОСТУПЛЕНИЯ</t>
  </si>
  <si>
    <t>2 02 10000 00 0000 000</t>
  </si>
  <si>
    <t>Дотации бюджетам бюджетной системы Российской Федерации</t>
  </si>
  <si>
    <t>2 02 20000 00 0000 000</t>
  </si>
  <si>
    <t>Субсидии бюджетам бюджетной системы Российской Федерации (межбюджетные субсидии)</t>
  </si>
  <si>
    <t>2 02 30000 00 0000 000</t>
  </si>
  <si>
    <t>Субвенции бюджетам бюджетной системы Российской Федерации</t>
  </si>
  <si>
    <t>202 40000 00 0000 000</t>
  </si>
  <si>
    <t>Иные межбюджетные трансферты</t>
  </si>
  <si>
    <t>2 07 00000 00 0000 000</t>
  </si>
  <si>
    <t>Прочие безвозмездные поступления</t>
  </si>
  <si>
    <t>2 04 00000 00 0000 000</t>
  </si>
  <si>
    <t>Безвозмездные поступления от негосударственных организаций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</si>
  <si>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</si>
  <si>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</si>
  <si>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</si>
  <si>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ВСЕГО РАСХОДОВ</t>
  </si>
  <si>
    <r>
      <t xml:space="preserve">                           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>(тыс. рублей)</t>
    </r>
  </si>
  <si>
    <t>1 0500000 00 0000 000</t>
  </si>
  <si>
    <t>1. ОБЩЕГОСУДАРСТВЕННЫЕ ВОПРОСЫ</t>
  </si>
  <si>
    <t>2. НАЦИОНАЛЬНАЯ БЕЗОПАСНОСТЬ И ПРАВООХРАНИТЕЛЬНАЯ ДЕЯТЕЛЬНОСТЬ</t>
  </si>
  <si>
    <t>3. НАЦИОНАЛЬНАЯ ЭКОНОМИКА</t>
  </si>
  <si>
    <t xml:space="preserve">4. ЖИЛИЩНО-КОММУНАЛЬНОЕ ХОЗЯЙСТВО </t>
  </si>
  <si>
    <t>5. ОХРАНА ОКРУЖАЮЩЕЙ СРЕДЫ</t>
  </si>
  <si>
    <t>6. ОБРАЗОВАНИЕ</t>
  </si>
  <si>
    <t>7. КУЛЬТУРА, КИНЕМАТОГРАФИЯ</t>
  </si>
  <si>
    <t>8. СОЦИАЛЬНАЯ ПОЛИТИКА</t>
  </si>
  <si>
    <t>9. ФИЗИЧЕСКАЯ КУЛЬТУРА И СПОРТ</t>
  </si>
  <si>
    <t>10. СРЕДСТВА МАССОВОЙ ИНФОРМАЦИИ</t>
  </si>
  <si>
    <t>ДЕФИЦИТ  (-),  ПРОФИЦИТ (+)</t>
  </si>
  <si>
    <t>ИСТОЧНИКИ ФИНАНСИРОВАНИЯ ДЕФИЦИТА БЮДЖЕТА:</t>
  </si>
  <si>
    <t>0100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</si>
  <si>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</si>
  <si>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</si>
  <si>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</si>
  <si>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</si>
  <si>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</si>
  <si>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</si>
  <si>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</si>
  <si>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</si>
  <si>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</si>
  <si>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Изменение остатков средств на счетах по учету средств бюджета</t>
  </si>
  <si>
    <t>городского округа город Кулебаки за 2020 год</t>
  </si>
  <si>
    <t>Уточнённый годовой план на 01.10.2020 года</t>
  </si>
  <si>
    <t>Ожидаемое исполнение за 2020г.</t>
  </si>
  <si>
    <t>1 05 01000 00 0000 110</t>
  </si>
  <si>
    <t xml:space="preserve"> Налог,    взимаемый  в  связи  с   применением    упрощенной  системы налогообложения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</si>
</sst>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2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/>
    </xf>
    <xf numFmtId="49" fontId="4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172" fontId="47" fillId="0" borderId="10" xfId="0" applyNumberFormat="1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72" fontId="49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49" fontId="44" fillId="34" borderId="10" xfId="0" applyNumberFormat="1" applyFont="1" applyFill="1" applyBorder="1" applyAlignment="1" applyProtection="1">
      <alignment horizontal="center" wrapText="1"/>
      <protection locked="0"/>
    </xf>
    <xf numFmtId="49" fontId="4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wrapText="1"/>
    </xf>
    <xf numFmtId="172" fontId="45" fillId="0" borderId="11" xfId="0" applyNumberFormat="1" applyFont="1" applyBorder="1" applyAlignment="1">
      <alignment horizontal="center" vertical="center"/>
    </xf>
    <xf numFmtId="172" fontId="45" fillId="0" borderId="11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47" fillId="0" borderId="12" xfId="0" applyNumberFormat="1" applyFont="1" applyBorder="1" applyAlignment="1">
      <alignment horizontal="center" vertical="center" wrapText="1"/>
    </xf>
    <xf numFmtId="172" fontId="47" fillId="0" borderId="12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22" sqref="K22"/>
    </sheetView>
  </sheetViews>
  <sheetFormatPr defaultColWidth="9.140625" defaultRowHeight="15"/>
  <cols>
    <col min="1" max="1" width="23.140625" style="0" customWidth="1"/>
    <col min="2" max="2" width="32.140625" style="0" customWidth="1"/>
    <col min="3" max="3" width="13.28125" style="0" customWidth="1"/>
    <col min="4" max="4" width="15.28125" style="0" customWidth="1"/>
    <col min="5" max="5" width="14.28125" style="0" customWidth="1"/>
    <col min="6" max="6" width="15.140625" style="0" customWidth="1"/>
    <col min="7" max="7" width="13.140625" style="0" customWidth="1"/>
  </cols>
  <sheetData>
    <row r="2" spans="1:7" ht="34.5" customHeight="1">
      <c r="A2" s="46" t="s">
        <v>0</v>
      </c>
      <c r="B2" s="47"/>
      <c r="C2" s="47"/>
      <c r="D2" s="47"/>
      <c r="E2" s="47"/>
      <c r="F2" s="47"/>
      <c r="G2" s="47"/>
    </row>
    <row r="3" spans="1:7" ht="15.75">
      <c r="A3" s="46" t="s">
        <v>96</v>
      </c>
      <c r="B3" s="47"/>
      <c r="C3" s="47"/>
      <c r="D3" s="47"/>
      <c r="E3" s="47"/>
      <c r="F3" s="47"/>
      <c r="G3" s="47"/>
    </row>
    <row r="4" ht="15.75">
      <c r="A4" s="1" t="s">
        <v>1</v>
      </c>
    </row>
    <row r="5" ht="18.75">
      <c r="A5" s="1" t="s">
        <v>71</v>
      </c>
    </row>
    <row r="6" spans="1:7" ht="15.75" customHeight="1">
      <c r="A6" s="51" t="s">
        <v>2</v>
      </c>
      <c r="B6" s="51" t="s">
        <v>3</v>
      </c>
      <c r="C6" s="48" t="s">
        <v>4</v>
      </c>
      <c r="D6" s="48" t="s">
        <v>97</v>
      </c>
      <c r="E6" s="48" t="s">
        <v>98</v>
      </c>
      <c r="F6" s="48" t="s">
        <v>5</v>
      </c>
      <c r="G6" s="48" t="s">
        <v>6</v>
      </c>
    </row>
    <row r="7" spans="1:7" ht="15">
      <c r="A7" s="52"/>
      <c r="B7" s="54"/>
      <c r="C7" s="49"/>
      <c r="D7" s="49"/>
      <c r="E7" s="50"/>
      <c r="F7" s="50"/>
      <c r="G7" s="50"/>
    </row>
    <row r="8" spans="1:7" ht="78.75" customHeight="1">
      <c r="A8" s="53"/>
      <c r="B8" s="55"/>
      <c r="C8" s="49"/>
      <c r="D8" s="49"/>
      <c r="E8" s="50"/>
      <c r="F8" s="50"/>
      <c r="G8" s="50"/>
    </row>
    <row r="9" spans="1:7" ht="31.5">
      <c r="A9" s="7" t="s">
        <v>7</v>
      </c>
      <c r="B9" s="8" t="s">
        <v>8</v>
      </c>
      <c r="C9" s="9">
        <f>C10+C23</f>
        <v>430473</v>
      </c>
      <c r="D9" s="9">
        <f>D10+D23</f>
        <v>443987</v>
      </c>
      <c r="E9" s="9">
        <f>E10+E23</f>
        <v>434725.20000000007</v>
      </c>
      <c r="F9" s="9">
        <f>E9-D9</f>
        <v>-9261.79999999993</v>
      </c>
      <c r="G9" s="2">
        <f>E9/D9*100</f>
        <v>97.91394793090791</v>
      </c>
    </row>
    <row r="10" spans="1:7" ht="18.75">
      <c r="A10" s="8"/>
      <c r="B10" s="8" t="s">
        <v>9</v>
      </c>
      <c r="C10" s="2">
        <f>C11+C13+C14+C19+C22</f>
        <v>395586.4</v>
      </c>
      <c r="D10" s="2">
        <f>D11+D13+D14+D19+D22</f>
        <v>393886.4</v>
      </c>
      <c r="E10" s="2">
        <f>E11+E13+E14+E19+E22</f>
        <v>382274.80000000005</v>
      </c>
      <c r="F10" s="9">
        <f aca="true" t="shared" si="0" ref="F10:F43">E10-D10</f>
        <v>-11611.599999999977</v>
      </c>
      <c r="G10" s="2">
        <f aca="true" t="shared" si="1" ref="G10:G43">E10/D10*100</f>
        <v>97.05204343181182</v>
      </c>
    </row>
    <row r="11" spans="1:7" ht="31.5">
      <c r="A11" s="7" t="s">
        <v>10</v>
      </c>
      <c r="B11" s="7" t="s">
        <v>11</v>
      </c>
      <c r="C11" s="13">
        <f>C12</f>
        <v>303462.8</v>
      </c>
      <c r="D11" s="13">
        <f>D12</f>
        <v>303462.8</v>
      </c>
      <c r="E11" s="13">
        <v>303462.8</v>
      </c>
      <c r="F11" s="9">
        <f t="shared" si="0"/>
        <v>0</v>
      </c>
      <c r="G11" s="2">
        <f t="shared" si="1"/>
        <v>100</v>
      </c>
    </row>
    <row r="12" spans="1:7" ht="31.5">
      <c r="A12" s="7" t="s">
        <v>12</v>
      </c>
      <c r="B12" s="10" t="s">
        <v>13</v>
      </c>
      <c r="C12" s="14">
        <v>303462.8</v>
      </c>
      <c r="D12" s="14">
        <v>303462.8</v>
      </c>
      <c r="E12" s="14">
        <v>303462.8</v>
      </c>
      <c r="F12" s="12">
        <f t="shared" si="0"/>
        <v>0</v>
      </c>
      <c r="G12" s="11">
        <f t="shared" si="1"/>
        <v>100</v>
      </c>
    </row>
    <row r="13" spans="1:7" ht="47.25">
      <c r="A13" s="7" t="s">
        <v>14</v>
      </c>
      <c r="B13" s="7" t="s">
        <v>15</v>
      </c>
      <c r="C13" s="15">
        <v>14757.9</v>
      </c>
      <c r="D13" s="15">
        <v>14757.9</v>
      </c>
      <c r="E13" s="13">
        <v>11757.9</v>
      </c>
      <c r="F13" s="9">
        <f t="shared" si="0"/>
        <v>-3000</v>
      </c>
      <c r="G13" s="2">
        <f t="shared" si="1"/>
        <v>79.67190453926372</v>
      </c>
    </row>
    <row r="14" spans="1:7" ht="31.5">
      <c r="A14" s="35" t="s">
        <v>72</v>
      </c>
      <c r="B14" s="23" t="s">
        <v>16</v>
      </c>
      <c r="C14" s="36">
        <f>C15+C16+C17+C18</f>
        <v>33988.2</v>
      </c>
      <c r="D14" s="36">
        <f>D15+D16+D17+D18</f>
        <v>32288.199999999997</v>
      </c>
      <c r="E14" s="36">
        <f>E15+E16+E17+E18</f>
        <v>29846.399999999998</v>
      </c>
      <c r="F14" s="37">
        <f t="shared" si="0"/>
        <v>-2441.7999999999993</v>
      </c>
      <c r="G14" s="36">
        <f t="shared" si="1"/>
        <v>92.43748490160493</v>
      </c>
    </row>
    <row r="15" spans="1:7" ht="47.25" customHeight="1">
      <c r="A15" s="43" t="s">
        <v>99</v>
      </c>
      <c r="B15" s="44" t="s">
        <v>100</v>
      </c>
      <c r="C15" s="16">
        <v>13713.6</v>
      </c>
      <c r="D15" s="16">
        <v>12013.6</v>
      </c>
      <c r="E15" s="16">
        <v>11121.8</v>
      </c>
      <c r="F15" s="12">
        <f t="shared" si="0"/>
        <v>-891.8000000000011</v>
      </c>
      <c r="G15" s="11">
        <f t="shared" si="1"/>
        <v>92.57674635413198</v>
      </c>
    </row>
    <row r="16" spans="1:7" ht="47.25">
      <c r="A16" s="38" t="s">
        <v>17</v>
      </c>
      <c r="B16" s="38" t="s">
        <v>18</v>
      </c>
      <c r="C16" s="39">
        <v>20003.1</v>
      </c>
      <c r="D16" s="39">
        <v>20003.1</v>
      </c>
      <c r="E16" s="40">
        <v>18598.6</v>
      </c>
      <c r="F16" s="41">
        <f t="shared" si="0"/>
        <v>-1404.5</v>
      </c>
      <c r="G16" s="42">
        <f t="shared" si="1"/>
        <v>92.97858831881058</v>
      </c>
    </row>
    <row r="17" spans="1:7" ht="47.25">
      <c r="A17" s="10" t="s">
        <v>19</v>
      </c>
      <c r="B17" s="10" t="s">
        <v>20</v>
      </c>
      <c r="C17" s="14">
        <v>164.5</v>
      </c>
      <c r="D17" s="14">
        <v>164.5</v>
      </c>
      <c r="E17" s="16">
        <v>117</v>
      </c>
      <c r="F17" s="12">
        <f t="shared" si="0"/>
        <v>-47.5</v>
      </c>
      <c r="G17" s="11">
        <f t="shared" si="1"/>
        <v>71.12462006079028</v>
      </c>
    </row>
    <row r="18" spans="1:7" ht="31.5">
      <c r="A18" s="10" t="s">
        <v>21</v>
      </c>
      <c r="B18" s="10" t="s">
        <v>22</v>
      </c>
      <c r="C18" s="17">
        <v>107</v>
      </c>
      <c r="D18" s="17">
        <v>107</v>
      </c>
      <c r="E18" s="18">
        <v>9</v>
      </c>
      <c r="F18" s="12">
        <f t="shared" si="0"/>
        <v>-98</v>
      </c>
      <c r="G18" s="11">
        <f t="shared" si="1"/>
        <v>8.411214953271028</v>
      </c>
    </row>
    <row r="19" spans="1:7" ht="31.5">
      <c r="A19" s="7" t="s">
        <v>23</v>
      </c>
      <c r="B19" s="34" t="s">
        <v>24</v>
      </c>
      <c r="C19" s="13">
        <f>C20+C21</f>
        <v>36342.3</v>
      </c>
      <c r="D19" s="13">
        <f>D20+D21</f>
        <v>36342.3</v>
      </c>
      <c r="E19" s="13">
        <f>E20+E21</f>
        <v>31507.7</v>
      </c>
      <c r="F19" s="9">
        <f t="shared" si="0"/>
        <v>-4834.600000000002</v>
      </c>
      <c r="G19" s="2">
        <f t="shared" si="1"/>
        <v>86.697044490855</v>
      </c>
    </row>
    <row r="20" spans="1:7" ht="31.5">
      <c r="A20" s="10" t="s">
        <v>25</v>
      </c>
      <c r="B20" s="10" t="s">
        <v>26</v>
      </c>
      <c r="C20" s="14">
        <v>14876.7</v>
      </c>
      <c r="D20" s="14">
        <v>14876.7</v>
      </c>
      <c r="E20" s="18">
        <v>12788.2</v>
      </c>
      <c r="F20" s="12">
        <f t="shared" si="0"/>
        <v>-2088.5</v>
      </c>
      <c r="G20" s="11">
        <f t="shared" si="1"/>
        <v>85.96126829202713</v>
      </c>
    </row>
    <row r="21" spans="1:7" ht="31.5">
      <c r="A21" s="10" t="s">
        <v>27</v>
      </c>
      <c r="B21" s="45" t="s">
        <v>28</v>
      </c>
      <c r="C21" s="14">
        <v>21465.6</v>
      </c>
      <c r="D21" s="14">
        <v>21465.6</v>
      </c>
      <c r="E21" s="16">
        <v>18719.5</v>
      </c>
      <c r="F21" s="12">
        <f t="shared" si="0"/>
        <v>-2746.0999999999985</v>
      </c>
      <c r="G21" s="11">
        <f t="shared" si="1"/>
        <v>87.20697301729278</v>
      </c>
    </row>
    <row r="22" spans="1:7" ht="31.5">
      <c r="A22" s="7" t="s">
        <v>29</v>
      </c>
      <c r="B22" s="7" t="s">
        <v>30</v>
      </c>
      <c r="C22" s="15">
        <v>7035.2</v>
      </c>
      <c r="D22" s="15">
        <v>7035.2</v>
      </c>
      <c r="E22" s="13">
        <v>5700</v>
      </c>
      <c r="F22" s="9">
        <f t="shared" si="0"/>
        <v>-1335.1999999999998</v>
      </c>
      <c r="G22" s="2">
        <f t="shared" si="1"/>
        <v>81.02115078462589</v>
      </c>
    </row>
    <row r="23" spans="1:7" ht="18.75">
      <c r="A23" s="8"/>
      <c r="B23" s="8" t="s">
        <v>31</v>
      </c>
      <c r="C23" s="2">
        <f>C24+C25+C26+C27+C28+C29+C30+C31+C33+C34+C32</f>
        <v>34886.6</v>
      </c>
      <c r="D23" s="2">
        <f>D24+D25+D26+D27+D28+D29+D30+D31+D33+D34+D32</f>
        <v>50100.600000000006</v>
      </c>
      <c r="E23" s="2">
        <f>E24+E25+E26+E27+E28+E29+E30+E31+E33+E34+E32</f>
        <v>52450.399999999994</v>
      </c>
      <c r="F23" s="9">
        <f t="shared" si="0"/>
        <v>2349.7999999999884</v>
      </c>
      <c r="G23" s="2">
        <f t="shared" si="1"/>
        <v>104.69016339125676</v>
      </c>
    </row>
    <row r="24" spans="1:7" ht="63">
      <c r="A24" s="7" t="s">
        <v>32</v>
      </c>
      <c r="B24" s="7" t="s">
        <v>33</v>
      </c>
      <c r="C24" s="14">
        <v>4672.5</v>
      </c>
      <c r="D24" s="14">
        <v>4358.1</v>
      </c>
      <c r="E24" s="16">
        <v>4358.1</v>
      </c>
      <c r="F24" s="12">
        <f t="shared" si="0"/>
        <v>0</v>
      </c>
      <c r="G24" s="11">
        <f t="shared" si="1"/>
        <v>100</v>
      </c>
    </row>
    <row r="25" spans="1:7" ht="47.25">
      <c r="A25" s="10" t="s">
        <v>32</v>
      </c>
      <c r="B25" s="10" t="s">
        <v>34</v>
      </c>
      <c r="C25" s="14">
        <v>10928.8</v>
      </c>
      <c r="D25" s="14">
        <v>9628.8</v>
      </c>
      <c r="E25" s="16">
        <v>7834.3</v>
      </c>
      <c r="F25" s="12">
        <f t="shared" si="0"/>
        <v>-1794.499999999999</v>
      </c>
      <c r="G25" s="11">
        <f t="shared" si="1"/>
        <v>81.36320206048522</v>
      </c>
    </row>
    <row r="26" spans="1:7" ht="76.5" customHeight="1">
      <c r="A26" s="10" t="s">
        <v>35</v>
      </c>
      <c r="B26" s="10" t="s">
        <v>36</v>
      </c>
      <c r="C26" s="19">
        <v>3466.5</v>
      </c>
      <c r="D26" s="19">
        <v>3219.5</v>
      </c>
      <c r="E26" s="16">
        <v>3219.5</v>
      </c>
      <c r="F26" s="12">
        <f t="shared" si="0"/>
        <v>0</v>
      </c>
      <c r="G26" s="11">
        <f t="shared" si="1"/>
        <v>100</v>
      </c>
    </row>
    <row r="27" spans="1:7" ht="55.5" customHeight="1">
      <c r="A27" s="10" t="s">
        <v>37</v>
      </c>
      <c r="B27" s="10" t="s">
        <v>38</v>
      </c>
      <c r="C27" s="17">
        <v>487.5</v>
      </c>
      <c r="D27" s="17">
        <v>487.5</v>
      </c>
      <c r="E27" s="14">
        <v>919</v>
      </c>
      <c r="F27" s="12">
        <f t="shared" si="0"/>
        <v>431.5</v>
      </c>
      <c r="G27" s="11">
        <f t="shared" si="1"/>
        <v>188.51282051282053</v>
      </c>
    </row>
    <row r="28" spans="1:7" ht="47.25">
      <c r="A28" s="7" t="s">
        <v>39</v>
      </c>
      <c r="B28" s="7" t="s">
        <v>40</v>
      </c>
      <c r="C28" s="20">
        <v>935.4</v>
      </c>
      <c r="D28" s="20">
        <v>935.4</v>
      </c>
      <c r="E28" s="16">
        <v>1100</v>
      </c>
      <c r="F28" s="12">
        <f t="shared" si="0"/>
        <v>164.60000000000002</v>
      </c>
      <c r="G28" s="11">
        <f t="shared" si="1"/>
        <v>117.59675005345306</v>
      </c>
    </row>
    <row r="29" spans="1:7" ht="30.75" customHeight="1">
      <c r="A29" s="7" t="s">
        <v>41</v>
      </c>
      <c r="B29" s="7" t="s">
        <v>42</v>
      </c>
      <c r="C29" s="14">
        <v>5352.9</v>
      </c>
      <c r="D29" s="14">
        <v>17267.5</v>
      </c>
      <c r="E29" s="14">
        <v>19917.4</v>
      </c>
      <c r="F29" s="12">
        <f t="shared" si="0"/>
        <v>2649.9000000000015</v>
      </c>
      <c r="G29" s="11">
        <f t="shared" si="1"/>
        <v>115.3461705516143</v>
      </c>
    </row>
    <row r="30" spans="1:7" ht="81.75" customHeight="1">
      <c r="A30" s="7" t="s">
        <v>43</v>
      </c>
      <c r="B30" s="7" t="s">
        <v>44</v>
      </c>
      <c r="C30" s="2">
        <v>0</v>
      </c>
      <c r="D30" s="2">
        <v>0</v>
      </c>
      <c r="E30" s="16">
        <v>60.1</v>
      </c>
      <c r="F30" s="12">
        <f t="shared" si="0"/>
        <v>60.1</v>
      </c>
      <c r="G30" s="11">
        <v>100</v>
      </c>
    </row>
    <row r="31" spans="1:7" ht="94.5">
      <c r="A31" s="7" t="s">
        <v>45</v>
      </c>
      <c r="B31" s="7" t="s">
        <v>46</v>
      </c>
      <c r="C31" s="17">
        <v>7503</v>
      </c>
      <c r="D31" s="17">
        <v>2503</v>
      </c>
      <c r="E31" s="18">
        <v>2230</v>
      </c>
      <c r="F31" s="12">
        <f t="shared" si="0"/>
        <v>-273</v>
      </c>
      <c r="G31" s="11">
        <f t="shared" si="1"/>
        <v>89.09308829404713</v>
      </c>
    </row>
    <row r="32" spans="1:7" ht="102.75" customHeight="1">
      <c r="A32" s="7" t="s">
        <v>47</v>
      </c>
      <c r="B32" s="27" t="s">
        <v>48</v>
      </c>
      <c r="C32" s="17">
        <v>1000</v>
      </c>
      <c r="D32" s="17">
        <v>11160.8</v>
      </c>
      <c r="E32" s="16">
        <v>11160.8</v>
      </c>
      <c r="F32" s="12">
        <f t="shared" si="0"/>
        <v>0</v>
      </c>
      <c r="G32" s="11">
        <f t="shared" si="1"/>
        <v>100</v>
      </c>
    </row>
    <row r="33" spans="1:7" ht="31.5">
      <c r="A33" s="7" t="s">
        <v>49</v>
      </c>
      <c r="B33" s="7" t="s">
        <v>50</v>
      </c>
      <c r="C33" s="20">
        <v>540</v>
      </c>
      <c r="D33" s="20">
        <v>540</v>
      </c>
      <c r="E33" s="16">
        <v>1651.2</v>
      </c>
      <c r="F33" s="12">
        <f t="shared" si="0"/>
        <v>1111.2</v>
      </c>
      <c r="G33" s="11">
        <f t="shared" si="1"/>
        <v>305.77777777777777</v>
      </c>
    </row>
    <row r="34" spans="1:7" ht="31.5">
      <c r="A34" s="7" t="s">
        <v>51</v>
      </c>
      <c r="B34" s="34" t="s">
        <v>52</v>
      </c>
      <c r="C34" s="2">
        <v>0</v>
      </c>
      <c r="D34" s="2">
        <v>0</v>
      </c>
      <c r="E34" s="2">
        <v>0</v>
      </c>
      <c r="F34" s="9">
        <f t="shared" si="0"/>
        <v>0</v>
      </c>
      <c r="G34" s="2">
        <v>0</v>
      </c>
    </row>
    <row r="35" spans="1:7" ht="45" customHeight="1">
      <c r="A35" s="7" t="s">
        <v>53</v>
      </c>
      <c r="B35" s="8" t="s">
        <v>54</v>
      </c>
      <c r="C35" s="9">
        <f>C36+C37+C38+C39+C41+C42</f>
        <v>850288.3</v>
      </c>
      <c r="D35" s="9">
        <f>D36+D37+D38+D39+D41+D42+D40</f>
        <v>979759.9</v>
      </c>
      <c r="E35" s="9">
        <f>E36+E37+E38+E39+E41+E42+E40</f>
        <v>983979.6</v>
      </c>
      <c r="F35" s="9">
        <f t="shared" si="0"/>
        <v>4219.699999999953</v>
      </c>
      <c r="G35" s="2">
        <f t="shared" si="1"/>
        <v>100.43068715100505</v>
      </c>
    </row>
    <row r="36" spans="1:7" ht="47.25">
      <c r="A36" s="7" t="s">
        <v>55</v>
      </c>
      <c r="B36" s="7" t="s">
        <v>56</v>
      </c>
      <c r="C36" s="20">
        <v>286470.4</v>
      </c>
      <c r="D36" s="14">
        <v>286470.4</v>
      </c>
      <c r="E36" s="14">
        <v>286470.4</v>
      </c>
      <c r="F36" s="9">
        <f t="shared" si="0"/>
        <v>0</v>
      </c>
      <c r="G36" s="2">
        <f t="shared" si="1"/>
        <v>100</v>
      </c>
    </row>
    <row r="37" spans="1:7" ht="66" customHeight="1">
      <c r="A37" s="7" t="s">
        <v>57</v>
      </c>
      <c r="B37" s="7" t="s">
        <v>58</v>
      </c>
      <c r="C37" s="20">
        <v>65884.9</v>
      </c>
      <c r="D37" s="17">
        <v>182647.1</v>
      </c>
      <c r="E37" s="17">
        <v>182647.1</v>
      </c>
      <c r="F37" s="9">
        <f t="shared" si="0"/>
        <v>0</v>
      </c>
      <c r="G37" s="2">
        <f t="shared" si="1"/>
        <v>100</v>
      </c>
    </row>
    <row r="38" spans="1:7" ht="57.75" customHeight="1">
      <c r="A38" s="7" t="s">
        <v>59</v>
      </c>
      <c r="B38" s="7" t="s">
        <v>60</v>
      </c>
      <c r="C38" s="19">
        <v>497933</v>
      </c>
      <c r="D38" s="17">
        <v>505283.8</v>
      </c>
      <c r="E38" s="17">
        <v>506171.1</v>
      </c>
      <c r="F38" s="9">
        <f t="shared" si="0"/>
        <v>887.2999999999884</v>
      </c>
      <c r="G38" s="2">
        <f t="shared" si="1"/>
        <v>100.17560428416662</v>
      </c>
    </row>
    <row r="39" spans="1:7" ht="42.75" customHeight="1">
      <c r="A39" s="7" t="s">
        <v>61</v>
      </c>
      <c r="B39" s="7" t="s">
        <v>62</v>
      </c>
      <c r="C39" s="20">
        <v>0</v>
      </c>
      <c r="D39" s="14">
        <v>15413</v>
      </c>
      <c r="E39" s="17">
        <v>18647.9</v>
      </c>
      <c r="F39" s="9">
        <f t="shared" si="0"/>
        <v>3234.9000000000015</v>
      </c>
      <c r="G39" s="2">
        <f t="shared" si="1"/>
        <v>120.98812690585869</v>
      </c>
    </row>
    <row r="40" spans="1:7" ht="39.75" customHeight="1">
      <c r="A40" s="7" t="s">
        <v>63</v>
      </c>
      <c r="B40" s="7" t="s">
        <v>64</v>
      </c>
      <c r="C40" s="21">
        <v>0</v>
      </c>
      <c r="D40" s="21">
        <v>1425.7</v>
      </c>
      <c r="E40" s="22">
        <v>1537.4</v>
      </c>
      <c r="F40" s="9">
        <f t="shared" si="0"/>
        <v>111.70000000000005</v>
      </c>
      <c r="G40" s="2">
        <f t="shared" si="1"/>
        <v>107.83474784316476</v>
      </c>
    </row>
    <row r="41" spans="1:7" ht="48.75" customHeight="1">
      <c r="A41" s="7" t="s">
        <v>65</v>
      </c>
      <c r="B41" s="7" t="s">
        <v>66</v>
      </c>
      <c r="C41" s="20">
        <v>0</v>
      </c>
      <c r="D41" s="14">
        <v>599.5</v>
      </c>
      <c r="E41" s="2">
        <v>599.5</v>
      </c>
      <c r="F41" s="9">
        <f t="shared" si="0"/>
        <v>0</v>
      </c>
      <c r="G41" s="2">
        <f t="shared" si="1"/>
        <v>100</v>
      </c>
    </row>
    <row r="42" spans="1:7" ht="83.25" customHeight="1">
      <c r="A42" s="7" t="s">
        <v>67</v>
      </c>
      <c r="B42" s="7" t="s">
        <v>68</v>
      </c>
      <c r="C42" s="20">
        <v>0</v>
      </c>
      <c r="D42" s="14">
        <v>-12079.6</v>
      </c>
      <c r="E42" s="17">
        <v>-12093.8</v>
      </c>
      <c r="F42" s="9">
        <f t="shared" si="0"/>
        <v>-14.199999999998909</v>
      </c>
      <c r="G42" s="2">
        <f t="shared" si="1"/>
        <v>100.1175535613762</v>
      </c>
    </row>
    <row r="43" spans="1:7" ht="23.25" customHeight="1">
      <c r="A43" s="3"/>
      <c r="B43" s="28" t="s">
        <v>69</v>
      </c>
      <c r="C43" s="2">
        <f>C9+C35</f>
        <v>1280761.3</v>
      </c>
      <c r="D43" s="2">
        <f>D9+D35</f>
        <v>1423746.9</v>
      </c>
      <c r="E43" s="2">
        <f>E9+E35</f>
        <v>1418704.8</v>
      </c>
      <c r="F43" s="9">
        <f t="shared" si="0"/>
        <v>-5042.09999999986</v>
      </c>
      <c r="G43" s="2">
        <f t="shared" si="1"/>
        <v>99.64585699888092</v>
      </c>
    </row>
    <row r="44" spans="1:7" ht="18.75">
      <c r="A44" s="3"/>
      <c r="B44" s="28" t="s">
        <v>70</v>
      </c>
      <c r="C44" s="2">
        <f>C45+C46+C47+C48+C49+C50+C51+C52+C53+C54</f>
        <v>1280761.3000000003</v>
      </c>
      <c r="D44" s="2">
        <f>D45+D46+D47+D48+D49+D50+D51+D52+D53+D54</f>
        <v>1442171.4000000001</v>
      </c>
      <c r="E44" s="2">
        <f>E45+E46+E47+E48+E49+E50+E51+E52+E53+E54</f>
        <v>1437129.3000000003</v>
      </c>
      <c r="F44" s="2">
        <f>F45+F46+F47+F48+F49+F50+F51+F52+F53+F54</f>
        <v>-5042.099999999897</v>
      </c>
      <c r="G44" s="2">
        <f>E44*100/D44</f>
        <v>99.65038136243723</v>
      </c>
    </row>
    <row r="45" spans="1:7" ht="48">
      <c r="A45" s="5" t="s">
        <v>85</v>
      </c>
      <c r="B45" s="29" t="s">
        <v>73</v>
      </c>
      <c r="C45" s="24">
        <v>109615.6</v>
      </c>
      <c r="D45" s="24">
        <v>114720.6</v>
      </c>
      <c r="E45" s="24">
        <v>118479.1</v>
      </c>
      <c r="F45" s="11">
        <f>E45-D45</f>
        <v>3758.5</v>
      </c>
      <c r="G45" s="11">
        <f aca="true" t="shared" si="2" ref="G45:G57">E45*100/D45</f>
        <v>103.27622066132848</v>
      </c>
    </row>
    <row r="46" spans="1:7" ht="63">
      <c r="A46" s="5" t="s">
        <v>86</v>
      </c>
      <c r="B46" s="30" t="s">
        <v>74</v>
      </c>
      <c r="C46" s="24">
        <v>14406.9</v>
      </c>
      <c r="D46" s="24">
        <v>18591.9</v>
      </c>
      <c r="E46" s="24">
        <v>18591.9</v>
      </c>
      <c r="F46" s="11">
        <f aca="true" t="shared" si="3" ref="F46:F55">E46-D46</f>
        <v>0</v>
      </c>
      <c r="G46" s="11">
        <f t="shared" si="2"/>
        <v>100</v>
      </c>
    </row>
    <row r="47" spans="1:7" ht="31.5">
      <c r="A47" s="5" t="s">
        <v>87</v>
      </c>
      <c r="B47" s="30" t="s">
        <v>75</v>
      </c>
      <c r="C47" s="11">
        <v>33939.7</v>
      </c>
      <c r="D47" s="24">
        <v>84427.4</v>
      </c>
      <c r="E47" s="24">
        <v>82937.8</v>
      </c>
      <c r="F47" s="11">
        <f t="shared" si="3"/>
        <v>-1489.5999999999913</v>
      </c>
      <c r="G47" s="11">
        <f t="shared" si="2"/>
        <v>98.23564387864604</v>
      </c>
    </row>
    <row r="48" spans="1:7" ht="47.25">
      <c r="A48" s="5" t="s">
        <v>88</v>
      </c>
      <c r="B48" s="30" t="s">
        <v>76</v>
      </c>
      <c r="C48" s="11">
        <v>60703.6</v>
      </c>
      <c r="D48" s="24">
        <v>109279.8</v>
      </c>
      <c r="E48" s="24">
        <v>111409.2</v>
      </c>
      <c r="F48" s="11">
        <f t="shared" si="3"/>
        <v>2129.399999999994</v>
      </c>
      <c r="G48" s="11">
        <f t="shared" si="2"/>
        <v>101.94857604058572</v>
      </c>
    </row>
    <row r="49" spans="1:7" ht="31.5">
      <c r="A49" s="5" t="s">
        <v>89</v>
      </c>
      <c r="B49" s="30" t="s">
        <v>77</v>
      </c>
      <c r="C49" s="11">
        <v>145</v>
      </c>
      <c r="D49" s="11">
        <v>15190.5</v>
      </c>
      <c r="E49" s="24">
        <v>15190.5</v>
      </c>
      <c r="F49" s="11">
        <f t="shared" si="3"/>
        <v>0</v>
      </c>
      <c r="G49" s="11">
        <f t="shared" si="2"/>
        <v>100</v>
      </c>
    </row>
    <row r="50" spans="1:7" ht="18.75">
      <c r="A50" s="5" t="s">
        <v>90</v>
      </c>
      <c r="B50" s="30" t="s">
        <v>78</v>
      </c>
      <c r="C50" s="24">
        <v>878804.7</v>
      </c>
      <c r="D50" s="24">
        <v>916386.7</v>
      </c>
      <c r="E50" s="24">
        <v>914984.8</v>
      </c>
      <c r="F50" s="11">
        <f t="shared" si="3"/>
        <v>-1401.8999999999069</v>
      </c>
      <c r="G50" s="11">
        <f t="shared" si="2"/>
        <v>99.84701873128452</v>
      </c>
    </row>
    <row r="51" spans="1:7" ht="31.5">
      <c r="A51" s="5" t="s">
        <v>91</v>
      </c>
      <c r="B51" s="30" t="s">
        <v>79</v>
      </c>
      <c r="C51" s="24">
        <v>99815.1</v>
      </c>
      <c r="D51" s="24">
        <v>101288.7</v>
      </c>
      <c r="E51" s="24">
        <v>94931.5</v>
      </c>
      <c r="F51" s="11">
        <f t="shared" si="3"/>
        <v>-6357.199999999997</v>
      </c>
      <c r="G51" s="11">
        <f t="shared" si="2"/>
        <v>93.7236828984872</v>
      </c>
    </row>
    <row r="52" spans="1:7" ht="31.5">
      <c r="A52" s="5" t="s">
        <v>92</v>
      </c>
      <c r="B52" s="30" t="s">
        <v>80</v>
      </c>
      <c r="C52" s="24">
        <v>42232.3</v>
      </c>
      <c r="D52" s="24">
        <v>41972.6</v>
      </c>
      <c r="E52" s="24">
        <v>41902.6</v>
      </c>
      <c r="F52" s="11">
        <f t="shared" si="3"/>
        <v>-70</v>
      </c>
      <c r="G52" s="11">
        <f t="shared" si="2"/>
        <v>99.83322453219482</v>
      </c>
    </row>
    <row r="53" spans="1:7" ht="31.5">
      <c r="A53" s="5" t="s">
        <v>93</v>
      </c>
      <c r="B53" s="30" t="s">
        <v>81</v>
      </c>
      <c r="C53" s="24">
        <v>38991.1</v>
      </c>
      <c r="D53" s="24">
        <v>37883.1</v>
      </c>
      <c r="E53" s="24">
        <v>36271.8</v>
      </c>
      <c r="F53" s="11">
        <f t="shared" si="3"/>
        <v>-1611.2999999999956</v>
      </c>
      <c r="G53" s="11">
        <f t="shared" si="2"/>
        <v>95.74665220111343</v>
      </c>
    </row>
    <row r="54" spans="1:7" ht="31.5">
      <c r="A54" s="5" t="s">
        <v>94</v>
      </c>
      <c r="B54" s="30" t="s">
        <v>82</v>
      </c>
      <c r="C54" s="11">
        <v>2107.3</v>
      </c>
      <c r="D54" s="11">
        <v>2430.1</v>
      </c>
      <c r="E54" s="11">
        <v>2430.1</v>
      </c>
      <c r="F54" s="11">
        <f t="shared" si="3"/>
        <v>0</v>
      </c>
      <c r="G54" s="11">
        <f t="shared" si="2"/>
        <v>100</v>
      </c>
    </row>
    <row r="55" spans="1:7" ht="37.5">
      <c r="A55" s="4"/>
      <c r="B55" s="31" t="s">
        <v>83</v>
      </c>
      <c r="C55" s="2">
        <f>C43-C44</f>
        <v>0</v>
      </c>
      <c r="D55" s="2">
        <f>D43-D44</f>
        <v>-18424.500000000233</v>
      </c>
      <c r="E55" s="2">
        <f>E43-E44</f>
        <v>-18424.500000000233</v>
      </c>
      <c r="F55" s="2">
        <f t="shared" si="3"/>
        <v>0</v>
      </c>
      <c r="G55" s="2">
        <f t="shared" si="2"/>
        <v>100</v>
      </c>
    </row>
    <row r="56" spans="1:7" ht="56.25">
      <c r="A56" s="4"/>
      <c r="B56" s="32" t="s">
        <v>84</v>
      </c>
      <c r="C56" s="24">
        <f>C57</f>
        <v>0</v>
      </c>
      <c r="D56" s="24">
        <f>D57</f>
        <v>18424.5</v>
      </c>
      <c r="E56" s="24">
        <f>E57</f>
        <v>18424.5</v>
      </c>
      <c r="F56" s="11">
        <f>F57</f>
        <v>0</v>
      </c>
      <c r="G56" s="11">
        <f t="shared" si="2"/>
        <v>100</v>
      </c>
    </row>
    <row r="57" spans="1:7" ht="56.25">
      <c r="A57" s="6"/>
      <c r="B57" s="33" t="s">
        <v>95</v>
      </c>
      <c r="C57" s="25">
        <v>0</v>
      </c>
      <c r="D57" s="25">
        <v>18424.5</v>
      </c>
      <c r="E57" s="25">
        <v>18424.5</v>
      </c>
      <c r="F57" s="26">
        <v>0</v>
      </c>
      <c r="G57" s="11">
        <f t="shared" si="2"/>
        <v>100</v>
      </c>
    </row>
  </sheetData>
  <sheetProtection/>
  <mergeCells count="9">
    <mergeCell ref="A2:G2"/>
    <mergeCell ref="A3:G3"/>
    <mergeCell ref="C6:C8"/>
    <mergeCell ref="D6:D8"/>
    <mergeCell ref="E6:E8"/>
    <mergeCell ref="F6:F8"/>
    <mergeCell ref="G6:G8"/>
    <mergeCell ref="A6:A8"/>
    <mergeCell ref="B6:B8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2020-11-24T13:40:43Z</dcterms:modified>
  <cp:category/>
  <cp:version/>
  <cp:contentType/>
  <cp:contentStatus/>
</cp:coreProperties>
</file>