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30" windowWidth="14940" windowHeight="8490" activeTab="0"/>
  </bookViews>
  <sheets>
    <sheet name="ДЧБ" sheetId="1" r:id="rId1"/>
  </sheets>
  <definedNames>
    <definedName name="APPT" localSheetId="0">'ДЧБ'!$C$17</definedName>
    <definedName name="FIO" localSheetId="0">'ДЧБ'!$I$17</definedName>
    <definedName name="LAST_CELL" localSheetId="0">'ДЧБ'!$M$223</definedName>
    <definedName name="SIGN" localSheetId="0">'ДЧБ'!$C$17:$K$17</definedName>
  </definedNames>
  <calcPr fullCalcOnLoad="1"/>
</workbook>
</file>

<file path=xl/sharedStrings.xml><?xml version="1.0" encoding="utf-8"?>
<sst xmlns="http://schemas.openxmlformats.org/spreadsheetml/2006/main" count="596" uniqueCount="423">
  <si>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</si>
  <si>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</si>
  <si>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</si>
  <si>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</si>
  <si>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</si>
  <si>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</si>
  <si>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</si>
  <si>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</si>
  <si>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</si>
  <si>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</si>
  <si>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</si>
  <si>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</si>
  <si>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</si>
  <si>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</si>
  <si>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</si>
  <si>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рекламные конструкции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</si>
  <si>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нестационарного специализированного торгового объекта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</si>
  <si>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</si>
  <si>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</si>
  <si>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</si>
  <si>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</si>
  <si>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</si>
  <si>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Прочие доходы от компенсации затрат бюджетов городских округов (возмещение ком. услуг ТУ1)</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</si>
  <si>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</si>
  <si>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</si>
  <si>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</si>
  <si>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</si>
  <si>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</si>
  <si>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</si>
  <si>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</si>
  <si>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</si>
  <si>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</si>
  <si>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</si>
  <si>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</si>
  <si>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(уклонение от исполнения административного наказания)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</si>
  <si>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</si>
  <si>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</si>
  <si>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</si>
  <si>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неналоговые доходы бюджетов городских округов</t>
  </si>
  <si>
    <t>Дотации бюджетам городских округов на выравнивание бюджетной обеспеченности</t>
  </si>
  <si>
    <t>Дотации на поддержку мер по обеспечению сбалансированности бюджетов городских округов</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</si>
  <si>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</si>
  <si>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</si>
  <si>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Субвенция на осуществление выплаты компенсации части родительской платы за присмотр и уход за ребенком в государственных, муниципальных и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</si>
  <si>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Субвенция на 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</si>
  <si>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</si>
  <si>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</si>
  <si>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</si>
  <si>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Субвенция на предоставление субсидий на 1 килограмм реализованного и (или) отгруженного на собственную переработку молока за счет средств федерального бюджета</t>
  </si>
  <si>
    <t>Субвенция на предоставление субсидий на 1 килограмм реализованного и (или) отгруженного на собственную переработку молока за счет средств областного бюджета</t>
  </si>
  <si>
    <t>Субвенции бюджетам городских округов на содействие достижению целевых показателей региональных программ развития агропромышленного комплекса
,</t>
  </si>
  <si>
    <t>Субвенции бюджетам городских округов на содействие достижению целевых показателей региональных программ развития агропромышленного комплекса</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</si>
  <si>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(за счет областного бюджета)</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</si>
  <si>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</si>
  <si>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</si>
  <si>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</si>
  <si>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(обл.средства)</t>
  </si>
  <si>
    <t>Наименование группы источников доходов бюджетов/ наименование источника доходов бюджета</t>
  </si>
  <si>
    <t>Классификация доходов бюджета</t>
  </si>
  <si>
    <t>код</t>
  </si>
  <si>
    <t>наименование</t>
  </si>
  <si>
    <t>Наименование главного администратора доходов бюджета</t>
  </si>
  <si>
    <t>Код строки</t>
  </si>
  <si>
    <t>Прогноз доходов бюджета</t>
  </si>
  <si>
    <t>Налоговые и неналоговые доходы</t>
  </si>
  <si>
    <t>Налоги на прибыль, доходы</t>
  </si>
  <si>
    <t>Налог на доходы физических лиц</t>
  </si>
  <si>
    <t>3</t>
  </si>
  <si>
    <t>8</t>
  </si>
  <si>
    <t>0105</t>
  </si>
  <si>
    <t>Акцизы по подакцизным товарам (продукции), производимым на территории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</si>
  <si>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</si>
  <si>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</si>
  <si>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</si>
  <si>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</si>
  <si>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</si>
  <si>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</si>
  <si>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</si>
  <si>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</si>
  <si>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</si>
  <si>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</si>
  <si>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</si>
  <si>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</si>
  <si>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</si>
  <si>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</si>
  <si>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</si>
  <si>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Государственная пошлина за совершение действий, связанных с приобретением гражданства Российской Федерации или выходом из гражданства </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</si>
  <si>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</si>
  <si>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</si>
  <si>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 xml:space="preserve"> Государственная пошлина за выдачу и обмен паспорта гражданина Российской Федерации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</si>
  <si>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</si>
  <si>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</si>
  <si>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t>
  </si>
  <si>
    <t>182 1 01 02000 01 0000 110</t>
  </si>
  <si>
    <t xml:space="preserve"> Управление Федеральной налоговой службы по Нижегородской области  </t>
  </si>
  <si>
    <t xml:space="preserve"> Управление Федерального казначейства по Нижегородской области  </t>
  </si>
  <si>
    <t>100 1 03 02000 01 0000 110</t>
  </si>
  <si>
    <t>182 1 05 02000 02 0000 110</t>
  </si>
  <si>
    <t xml:space="preserve">Управление Федеральной налоговой службы по Нижегородской области  </t>
  </si>
  <si>
    <t>182 1 05 04010 02 0000 110</t>
  </si>
  <si>
    <t>182 1 06 01020 04 0000 110</t>
  </si>
  <si>
    <t>182 1 06 06000 00 0000 110</t>
  </si>
  <si>
    <t>182 1 06 06030 00 0000 110</t>
  </si>
  <si>
    <t xml:space="preserve"> 182 1 06 06032 04 0000 110</t>
  </si>
  <si>
    <t>182 1 08 03000 01 0000 110</t>
  </si>
  <si>
    <t>182 1 08 03010 01 0000 110</t>
  </si>
  <si>
    <t>188 1 08 06000 01 0000 110</t>
  </si>
  <si>
    <t xml:space="preserve"> Главное управление МВД России по Нижегородской области</t>
  </si>
  <si>
    <t xml:space="preserve"> Управление Федеральной службы государственной регистрации, кадастра и картографии по Нижегородской области</t>
  </si>
  <si>
    <t>143 1 11 05012 04 0000 120</t>
  </si>
  <si>
    <t xml:space="preserve"> Министерство инвестиций, земельных и имущественных отношений Нижегородской области</t>
  </si>
  <si>
    <t>487 1 11 05010 00 0000 120</t>
  </si>
  <si>
    <t xml:space="preserve"> 182 1 06 06040 00 0000 110</t>
  </si>
  <si>
    <t>182 1 06 06042 04 0000 110</t>
  </si>
  <si>
    <t>182 1 05 03000 01 0000 110</t>
  </si>
  <si>
    <t>182 1 05 04000 02 0000 110</t>
  </si>
  <si>
    <t>182 1 06 01000 00 0000 110</t>
  </si>
  <si>
    <t>администрации городского округа город Кулебаки Нижегородской области</t>
  </si>
  <si>
    <t>487 1.11.09044.04.0000.120</t>
  </si>
  <si>
    <t>487 1.11.09044.04.0222.120</t>
  </si>
  <si>
    <t>487 1.11.09044.04.0333.120</t>
  </si>
  <si>
    <t>Прочие доходы от компенсации затрат бюджетов городских округов (дебиторка)</t>
  </si>
  <si>
    <t>Министерство экологии и природных ресурсов Нижегородской области</t>
  </si>
  <si>
    <t>Управление Федеральной службы государственной регистрации, кадастра и картографии по Нижегородской области</t>
  </si>
  <si>
    <t>Главное управление МВД России по Нижегородской области</t>
  </si>
  <si>
    <t>Управление Федеральной антимонопольной службы по Нижегородской области</t>
  </si>
  <si>
    <t>Государственная жилищная инспекция Нижегородской области</t>
  </si>
  <si>
    <t>Комитет государственного ветеринарного надзора Нижегородской области</t>
  </si>
  <si>
    <t xml:space="preserve">Генеральная прокуратура Российской Федерации  </t>
  </si>
  <si>
    <t>000 1 16 00000 00 0000 000</t>
  </si>
  <si>
    <t>Денежные взыскания (штрафы) за нарушение законодательства о налогах и сборах</t>
  </si>
  <si>
    <t>000 1 16 03000 00 0000 140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</si>
  <si>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</si>
  <si>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</si>
  <si>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</si>
  <si>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</si>
  <si>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Денежные взыскания (штрафы) за правонарушения в области дорожного движения</t>
  </si>
  <si>
    <t>000 1 16 30000 01 0000 140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</si>
  <si>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</si>
  <si>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</si>
  <si>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Прочие поступления от денежных взысканий (штрафов) и иных сумм в возмещение ущерба</t>
  </si>
  <si>
    <t>000 1 16 90000 00 0000 140</t>
  </si>
  <si>
    <t>000 1 17 00000 00 0000 000</t>
  </si>
  <si>
    <t>Прочие неналоговые доходы</t>
  </si>
  <si>
    <t>000 1 11 05020 00 0000 120</t>
  </si>
  <si>
    <t>000 1 00 00000 00 0000 000</t>
  </si>
  <si>
    <t>000 1 01 00000 00 0000 000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</si>
  <si>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</si>
  <si>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</si>
  <si>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</si>
  <si>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</si>
  <si>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</si>
  <si>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</si>
  <si>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</si>
  <si>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</si>
  <si>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</si>
  <si>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</si>
  <si>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000 1 12 00000 00 0000 000</t>
  </si>
  <si>
    <t>Плата за негативное воздействие на окружающую среду</t>
  </si>
  <si>
    <t>000 1 12 01000 01 0000 120</t>
  </si>
  <si>
    <t>Департамент Росприроднадзора по Приволжскому федеральному округу</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</si>
  <si>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</si>
  <si>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</si>
  <si>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</si>
  <si>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</si>
  <si>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</si>
  <si>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 xml:space="preserve">Прочие доходы от компенсации затрат государства </t>
  </si>
  <si>
    <t>000 1 13 02990 00 0000 130</t>
  </si>
  <si>
    <t>Доходы от компенсации затрат государства</t>
  </si>
  <si>
    <t>000 1 13 02000 00 0000 130</t>
  </si>
  <si>
    <t>487 1.13.02994.04.0000.130</t>
  </si>
  <si>
    <t>487 1.13.02994.04.0111.130</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</si>
  <si>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</si>
  <si>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</si>
  <si>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</si>
  <si>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</si>
  <si>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</si>
  <si>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487 1.14.02043.04.0000.410</t>
  </si>
  <si>
    <t>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</si>
  <si>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</si>
  <si>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</si>
  <si>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</si>
  <si>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</si>
  <si>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</si>
  <si>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000 2 00 00000 00 0000 000</t>
  </si>
  <si>
    <t>000 2 02 00000 00 0000 000</t>
  </si>
  <si>
    <t>Дотации бюджетам бюджетной системы Российской Федерации</t>
  </si>
  <si>
    <t>Дотации на выравнивание бюджетной обеспеченности</t>
  </si>
  <si>
    <t>000 2 02 15001 00 0000 151</t>
  </si>
  <si>
    <t>Дотации бюджетам на поддержку мер по обеспечению сбалансированности бюджетов</t>
  </si>
  <si>
    <t>000 2 02 15002 00 0000 151</t>
  </si>
  <si>
    <t>финансовое управление администрации городского округа город Кулебаки Нижегородской области</t>
  </si>
  <si>
    <t>Субсидии бюджетам бюджетной системы Российской Федерации (межбюджетные субсидии)</t>
  </si>
  <si>
    <t>Прочие субсидии</t>
  </si>
  <si>
    <t>487 1 11 05012 04 0000 120</t>
  </si>
  <si>
    <t>000 2.02.30024.04.0000.151</t>
  </si>
  <si>
    <t>487 2.02.35082.04.0110.151</t>
  </si>
  <si>
    <t>487 2.02.35082.04.0220.151</t>
  </si>
  <si>
    <t>487 2.02.35541.04.0110.151</t>
  </si>
  <si>
    <t>487 2.02.35541.04.0220.151</t>
  </si>
  <si>
    <t>487 2.02.35542.04.0110.151</t>
  </si>
  <si>
    <t>487 2.02.35542.04.0220.151</t>
  </si>
  <si>
    <t>487 2.02.35543.04.0110.151</t>
  </si>
  <si>
    <t>487 2.02.35543.04.0220.151</t>
  </si>
  <si>
    <t xml:space="preserve">Поступления от денежных пожертвований, предоставляемых физическими лицами получателям средств бюджетов городских округов </t>
  </si>
  <si>
    <t>уроавление образования администрации городского округа город Кулебаки Нижегородской области</t>
  </si>
  <si>
    <t xml:space="preserve">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</si>
  <si>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</si>
  <si>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Субвенция на предоставление субсидий на 1 килограмм реализованного и (или) отгруженного на собственную переработку молока </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</si>
  <si>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</si>
  <si>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Субвенции бюджетам бюджетной системы Российской Федерации</t>
  </si>
  <si>
    <t>Иные межбюджетные трансферты</t>
  </si>
  <si>
    <t>000 2 07 00000 00 0000 000</t>
  </si>
  <si>
    <t>000 2 19 00000 00 0000 000</t>
  </si>
  <si>
    <t>000 1 08 07000 01 0000 110</t>
  </si>
  <si>
    <t>000 1 11 00000 00 0000 000</t>
  </si>
  <si>
    <t>000 1 08 00000 00 0000 000</t>
  </si>
  <si>
    <t>000 1 05 00000 00 0000 000</t>
  </si>
  <si>
    <t>РЕЕСТР ИСТОЧНИКОВ ДОХОДОВ БЮДЖЕТА ГОРОДСКОГО ОКРУГА ГОРОД КУЛЕБАКИ НИЖЕГОРОДСКОЙ ОБЛАСТИ</t>
  </si>
  <si>
    <t>(тыс. руб)</t>
  </si>
  <si>
    <t>Ю.А.Щукина</t>
  </si>
  <si>
    <t>Начальник финансового управления</t>
  </si>
  <si>
    <t>Исполнитель</t>
  </si>
  <si>
    <t>№ реестровой записи</t>
  </si>
  <si>
    <t>Доходы бюджета, всего</t>
  </si>
  <si>
    <t>Налоговые доходы</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</si>
  <si>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</si>
  <si>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</si>
  <si>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</si>
  <si>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</si>
  <si>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</si>
  <si>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</si>
  <si>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</si>
  <si>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</si>
  <si>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</si>
  <si>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</si>
  <si>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</si>
  <si>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 xml:space="preserve">Прочие безвозмездные поступления </t>
  </si>
  <si>
    <t>Возврат остатков субсидий, субвенций и иных межбюджетных трансфертов, имеющих целевое назначение прошлых лет</t>
  </si>
  <si>
    <t>администрация городского округа город Кулебаки Нижегородской области</t>
  </si>
  <si>
    <t>управление образования администрации городского округа город Кулебаки Нижегородской области</t>
  </si>
  <si>
    <t>упраавление образования администрации городского округа город Кулебаки Нижегородской области</t>
  </si>
  <si>
    <t>487 1 08 07150 01 0000 110</t>
  </si>
  <si>
    <t>Государственная пошлина за выдачу разрешения на установку рекламной конструкции</t>
  </si>
  <si>
    <t>Платежи от государственных и муниципальных унитарных предприятий</t>
  </si>
  <si>
    <t>048 1 12 01030 01 0000 120</t>
  </si>
  <si>
    <t>048  1 12 01010 01 0000 120</t>
  </si>
  <si>
    <t>000  11 05000 00 0000 120</t>
  </si>
  <si>
    <t>000 1 11 05010 04 0000 120</t>
  </si>
  <si>
    <t>798 1.16.51020.02.0000.140</t>
  </si>
  <si>
    <t>Денежные взыскания (штрафы) за нарушение законодательства Российской Федерации об охране и использовании животного мира</t>
  </si>
  <si>
    <t>000 1 16 43000 01 0000 140</t>
  </si>
  <si>
    <t>798 1 16 43000 01 0000 140</t>
  </si>
  <si>
    <t>Субсидии бюджетам городских округов на реализацию мероприятий по обеспечению жильем молодых семей</t>
  </si>
  <si>
    <t>Субсидия бюджетам городских округов на поддержку отрасли культуры</t>
  </si>
  <si>
    <t>002 1 13 2994 04 0000 130</t>
  </si>
  <si>
    <t>487 1 13 02994 04 0000 130</t>
  </si>
  <si>
    <t>487 1 13 01994 04 0000 130</t>
  </si>
  <si>
    <t>4871 17  05040 04 0000 180</t>
  </si>
  <si>
    <t>487 1 17 05000 04 0000 180</t>
  </si>
  <si>
    <t>Невыясненные поступления</t>
  </si>
  <si>
    <t>Невыясненные поступления, зачисляемые в бюджеты городских округов</t>
  </si>
  <si>
    <t>000 1 17 01000 00 0000 180</t>
  </si>
  <si>
    <t>487 1 17 01040 04 0000 180</t>
  </si>
  <si>
    <t>487 1 11 05024 04 0000 120</t>
  </si>
  <si>
    <t>487 1 11 05034 04 0000 120</t>
  </si>
  <si>
    <t>487 1 11 05070 04 0000 120</t>
  </si>
  <si>
    <t>487 1 11 05074 04 0000 120</t>
  </si>
  <si>
    <t>487 1 11 07000 04 0000 120</t>
  </si>
  <si>
    <t>487 1 11 07010 04 0000 120</t>
  </si>
  <si>
    <t>487 1 11 07014 04 0000 120</t>
  </si>
  <si>
    <t>182 1 01 02010 01 1000 110</t>
  </si>
  <si>
    <t>182 1 01 02020 01 1000 110</t>
  </si>
  <si>
    <t>182 1 01 02030 01 1000 110</t>
  </si>
  <si>
    <t>182 1 01 02040 01 1000 110</t>
  </si>
  <si>
    <t>100 1 03 02230 01 0000 110</t>
  </si>
  <si>
    <t>100 1 03 02240 01 0000 110</t>
  </si>
  <si>
    <t>100 1 03 02250 01 0000 110</t>
  </si>
  <si>
    <t>100 1 03 02260 01 0000 110</t>
  </si>
  <si>
    <t>182 1 05 02010 02 0000 110</t>
  </si>
  <si>
    <t>182 1 05 02020 02 0000 110</t>
  </si>
  <si>
    <t>182 1 05 03010 01 0000 110</t>
  </si>
  <si>
    <t>487 1 14 02042 04 0000 440</t>
  </si>
  <si>
    <t>487 1 14 06012 04 0000 430</t>
  </si>
  <si>
    <t>487 1 14 06024 04 0000 430</t>
  </si>
  <si>
    <t>182 1 16 03030 01 0000 140</t>
  </si>
  <si>
    <t>188 1 16 08010 01 0000 140</t>
  </si>
  <si>
    <t>071 1 16 25050 01 0000 140</t>
  </si>
  <si>
    <t>321 1 16 25060 01 0000 140</t>
  </si>
  <si>
    <t>188 1 16 28000 01 0000 140</t>
  </si>
  <si>
    <t>188 1 16 30030 01 6000 140</t>
  </si>
  <si>
    <t>161 1 16 33040 04 0000.140</t>
  </si>
  <si>
    <t>188 1 16 43000 01 0000 140</t>
  </si>
  <si>
    <t>000 1 16 90040 04 0000 140</t>
  </si>
  <si>
    <t>487 1 16 90040 04 0000 140</t>
  </si>
  <si>
    <t>798 1 16 90040 04 0000 140</t>
  </si>
  <si>
    <t>881 1 16 90040 04 0000 140</t>
  </si>
  <si>
    <t>188 1 16 90040 04 0000 140</t>
  </si>
  <si>
    <t>415 1 16 90040 04 0000 140</t>
  </si>
  <si>
    <t>002  2 02 45160 04 0220 151</t>
  </si>
  <si>
    <t>487 2 19 60010 04 0220 151</t>
  </si>
  <si>
    <t>Субсидии бюджетам городских округов на софинансирование капитальных вложений в объекты муниципальной собственности</t>
  </si>
  <si>
    <t>487 2 07 04020 04 0000 180</t>
  </si>
  <si>
    <t>Прогноз доходов бюджета на 2019 год (текущий финансовый год)</t>
  </si>
  <si>
    <t>Кассовые полступления в текущем финансовом году (по состоянию на                  01 октября 2019г.)</t>
  </si>
  <si>
    <t>Оценка исполнения 2019 г. (текущий финансовый год</t>
  </si>
  <si>
    <t>на 2020 г. (очередной финансовый год)</t>
  </si>
  <si>
    <t>на 2021 г. (первый год планового периода)</t>
  </si>
  <si>
    <t>на 2022г. (второй год планового периода)</t>
  </si>
  <si>
    <t>182 1 01 02050 01 1000 110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</si>
  <si>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</si>
  <si>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Единый сельскохозяйственный налог (за налоговые периоды, истекшие до 1 января 2011 года) (пени по соответствующему платежу)</t>
  </si>
  <si>
    <t>182 1.05.03020.01.2100.110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</si>
  <si>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</si>
  <si>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осударственная пошлина за повторную выдачу свидетельства о постановке на учет в налоговом органе (при обращении через многофункциональные центры).</t>
  </si>
  <si>
    <t>048 1 12 01041 01 0000 120</t>
  </si>
  <si>
    <t>Доходы от приватизации имущества, находящегося в собственности городских округов, в части приватизации нефинансовых активов имущества казны</t>
  </si>
  <si>
    <t>487 1.14.13040.04.0000.410</t>
  </si>
  <si>
    <t>182 1.16.03010.01.6000.140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</si>
  <si>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</si>
  <si>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</si>
  <si>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</si>
  <si>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188 1 1625030 010000 140</t>
  </si>
  <si>
    <t>322 1 16 43000 01 0000 140</t>
  </si>
  <si>
    <t>106 1 16 90040 04 0000 140</t>
  </si>
  <si>
    <t>Федеральная налоговая служба по надзору в сфере транспорта</t>
  </si>
  <si>
    <t>Федеральная служба судебных приставов</t>
  </si>
  <si>
    <t>487 2.02.20077.04.0220.150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</si>
  <si>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федеральных средств</t>
  </si>
  <si>
    <t>4872.02.25467.04.0110.150</t>
  </si>
  <si>
    <t>4872.02.25467.04.0220.150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</si>
  <si>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областных средств</t>
  </si>
  <si>
    <t>4872.02.25497.04.0110.150</t>
  </si>
  <si>
    <t>4872.02.25497.04.0220.150</t>
  </si>
  <si>
    <t>4872.02.25519.04.0110.150</t>
  </si>
  <si>
    <t>4872.02.25519.04.0220.150</t>
  </si>
  <si>
    <t>487 2.02.25555.04.0110.150</t>
  </si>
  <si>
    <t>Субсидии на поддержку государственных программ субъектов РФ и муниципальных программ формированиясовременной городской среды</t>
  </si>
  <si>
    <t>000 2 02 29999 00 0000 150</t>
  </si>
  <si>
    <t>002 2 02 29999 04 0000 150</t>
  </si>
  <si>
    <t>487 2 02 29999 04 0000 150</t>
  </si>
  <si>
    <t>001 2 02 29999 04 0000 150</t>
  </si>
  <si>
    <t>000 2 02 30000 00 0000 150</t>
  </si>
  <si>
    <t>001 2 02 15002 04 0000 150</t>
  </si>
  <si>
    <t>001 2 02 15001 04 0000 150</t>
  </si>
  <si>
    <t>000 2 02 10000 00 0000 150</t>
  </si>
  <si>
    <t>000 2 02 20000 00 0000 150</t>
  </si>
  <si>
    <t>487 2 02 30024 04 0000 150</t>
  </si>
  <si>
    <t>002 2 02 30024 04 0000 150</t>
  </si>
  <si>
    <t>002 2 02 30029 04 0000 150</t>
  </si>
  <si>
    <t>487 2 02 35082 04 0000 150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</si>
  <si>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</si>
  <si>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487 2 02 35135 04 0000 150</t>
  </si>
  <si>
    <t>487 2 02 35541 04 0000 150</t>
  </si>
  <si>
    <t>487 2 02 35542 04 0000 150</t>
  </si>
  <si>
    <t>487 2 02 35543 04 0000 150</t>
  </si>
  <si>
    <t>000 2 02 40000 00 0000 150</t>
  </si>
  <si>
    <t>487 2 02 45160 04 0220 150</t>
  </si>
  <si>
    <t>Безвозмездные поступления от негосударственных организаций в бюджеты городских округов</t>
  </si>
  <si>
    <t>000 204 04000 00 0000 150</t>
  </si>
  <si>
    <t>Предоставление негосударственными организациями грантов для получателей средств бюджетов городских округов</t>
  </si>
  <si>
    <t>487 2 04 04010 04 0000 150</t>
  </si>
  <si>
    <t>002 2 07 04020 04 0000 150</t>
  </si>
  <si>
    <t>487 2 07 04050 04 0000 150</t>
  </si>
  <si>
    <t>000 2 07 04000 04 0000 150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</si>
  <si>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</si>
  <si>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487 2 19 45160 04 0220 150</t>
  </si>
  <si>
    <t>002 2 19 60010 04 0220 150</t>
  </si>
  <si>
    <t xml:space="preserve">Субсидии на создание в общеобразовательных организациях, расположенных в сельской местности, условий для занятий физической культурой и спортом </t>
  </si>
  <si>
    <t>002 2.02.25097.04.0110.150</t>
  </si>
  <si>
    <t>002 2.02.25097.04.0220.150</t>
  </si>
  <si>
    <t>487 2.02.35120.04.0110.150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</si>
  <si>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</si>
  <si>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487 2.02.49999.04.0220.150</t>
  </si>
  <si>
    <t>Прочие межбюджетные трансферты, передаваемые бюджетам городских округов из областного бюджета</t>
  </si>
  <si>
    <t>182 105 01000 00 0000 110</t>
  </si>
  <si>
    <t>182 105 01010 01 0000 110</t>
  </si>
  <si>
    <t>182 105 01020 01 0000 110</t>
  </si>
  <si>
    <t>182 1.08.07300.01.0000.110</t>
  </si>
  <si>
    <t>188 1.08.07100.01.0000.110</t>
  </si>
  <si>
    <t>000 1.14.13000.00.0000.410</t>
  </si>
  <si>
    <t>Доходы от приватизации имущества, находящегося вгосударственной и муниципальной собственности собственности городских округов</t>
  </si>
  <si>
    <t>487 2.02.25555.04.0220.150</t>
  </si>
  <si>
    <t>487 2.02.25232.04.0110.150</t>
  </si>
  <si>
    <t>487 2.02.25232.04.0220.150</t>
  </si>
  <si>
    <t>Субсидии на организацию работ по строительству (реконструкции) дошкольных образовательных организаций, включая финансирование работ по строительству объектов, за счет средств федерального бюджета</t>
  </si>
  <si>
    <t>Субсидии на организацию работ по строительству (реконструкции) дошкольных образовательных организаций, включая финансирование работ по строительству объектов, за счет средств областного бюджета</t>
  </si>
  <si>
    <t>182 1.08.07010.01.8000.110</t>
  </si>
  <si>
    <t>321 1 08 07020 018000 110</t>
  </si>
  <si>
    <t>487 2 02 35176 04 0110 150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</si>
  <si>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</si>
  <si>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150 1 16 01053 01 0035 140</t>
  </si>
  <si>
    <t>Министерство социальной политики Нижегородской области</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</si>
  <si>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 </t>
  </si>
  <si>
    <t>150 1 16 01063 01 0101 140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</si>
  <si>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</si>
  <si>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150 1 16 01063 01 900 140</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</si>
  <si>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 иные штрафы )
</t>
  </si>
  <si>
    <t>150 1 16 01073 01 0027 140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</si>
  <si>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</si>
  <si>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150 1 16 01203 01 0021 140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</si>
  <si>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</si>
  <si>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150 1 16 01203 01 9000 140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</si>
  <si>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</si>
  <si>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</si>
  <si>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</si>
  <si>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487 1 16 01074 01 0000 140</t>
  </si>
  <si>
    <t>487 1 16 01084 01 0000 140</t>
  </si>
  <si>
    <t>487 1 16 07090 04 0000 140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</si>
  <si>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</si>
  <si>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487 1 16 02020 02 0000 140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</si>
  <si>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</si>
  <si>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</si>
  <si>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</si>
  <si>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</si>
  <si>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</si>
  <si>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</si>
  <si>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</si>
  <si>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</si>
  <si>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</si>
  <si>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</si>
  <si>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182 1 06 00000 00 0000 000</t>
  </si>
  <si>
    <t>Соколова Е.О.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</si>
</sst>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s>
  <fonts count="54">
    <font>
      <sz val="10"/>
      <name val="Arial"/>
      <family val="0"/>
    </font>
    <font>
      <sz val="11"/>
      <color indexed="8"/>
      <name val="Calibri"/>
      <family val="2"/>
    </font>
    <font>
      <sz val="8.5"/>
      <name val="MS Sans Serif"/>
      <family val="2"/>
    </font>
    <font>
      <sz val="8"/>
      <name val="Arial Cyr"/>
      <family val="0"/>
    </font>
    <font>
      <b/>
      <sz val="11"/>
      <name val="Times New Roman"/>
      <family val="1"/>
    </font>
    <font>
      <sz val="10"/>
      <name val="Times New Roman"/>
      <family val="1"/>
    </font>
    <font>
      <b/>
      <sz val="8.5"/>
      <name val="Times New Roman"/>
      <family val="1"/>
    </font>
    <font>
      <b/>
      <sz val="8"/>
      <name val="Times New Roman"/>
      <family val="1"/>
    </font>
    <font>
      <b/>
      <sz val="10"/>
      <name val="Times New Roman"/>
      <family val="1"/>
    </font>
    <font>
      <b/>
      <sz val="10"/>
      <name val="Arial"/>
      <family val="2"/>
    </font>
    <font>
      <sz val="9"/>
      <color indexed="9"/>
      <name val="Times New Roman"/>
      <family val="1"/>
    </font>
    <font>
      <sz val="8.5"/>
      <name val="Times New Roman"/>
      <family val="1"/>
    </font>
    <font>
      <b/>
      <sz val="9"/>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97">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2" fillId="0" borderId="0" xfId="0" applyFont="1" applyBorder="1" applyAlignment="1" applyProtection="1">
      <alignment wrapText="1"/>
      <protection/>
    </xf>
    <xf numFmtId="49" fontId="6" fillId="0" borderId="10" xfId="0" applyNumberFormat="1" applyFont="1" applyBorder="1" applyAlignment="1" applyProtection="1">
      <alignment horizontal="center" vertical="center" wrapText="1"/>
      <protection/>
    </xf>
    <xf numFmtId="0" fontId="5" fillId="0" borderId="10" xfId="0" applyFont="1" applyBorder="1" applyAlignment="1">
      <alignment wrapText="1"/>
    </xf>
    <xf numFmtId="0" fontId="5" fillId="0" borderId="10" xfId="0" applyFont="1" applyBorder="1" applyAlignment="1">
      <alignment/>
    </xf>
    <xf numFmtId="0" fontId="8" fillId="0" borderId="10" xfId="0" applyFont="1" applyBorder="1" applyAlignment="1">
      <alignment horizontal="center" vertical="center" wrapText="1"/>
    </xf>
    <xf numFmtId="173" fontId="5" fillId="0" borderId="10" xfId="0" applyNumberFormat="1" applyFont="1" applyBorder="1" applyAlignment="1">
      <alignment horizontal="center" vertical="center"/>
    </xf>
    <xf numFmtId="49" fontId="7" fillId="0" borderId="10" xfId="0" applyNumberFormat="1" applyFont="1" applyBorder="1" applyAlignment="1" applyProtection="1">
      <alignment horizontal="center" vertical="center" wrapText="1"/>
      <protection/>
    </xf>
    <xf numFmtId="0" fontId="8" fillId="0" borderId="10" xfId="0" applyFont="1" applyBorder="1" applyAlignment="1">
      <alignment/>
    </xf>
    <xf numFmtId="49" fontId="5" fillId="0" borderId="10" xfId="0" applyNumberFormat="1" applyFont="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73" fontId="5" fillId="0" borderId="10" xfId="0" applyNumberFormat="1" applyFont="1" applyBorder="1" applyAlignment="1" applyProtection="1">
      <alignment horizontal="center" vertical="center" wrapText="1"/>
      <protection/>
    </xf>
    <xf numFmtId="173"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xf>
    <xf numFmtId="173" fontId="0" fillId="0" borderId="0" xfId="0" applyNumberFormat="1" applyAlignment="1">
      <alignment/>
    </xf>
    <xf numFmtId="173" fontId="8" fillId="0" borderId="10" xfId="0" applyNumberFormat="1" applyFont="1" applyBorder="1" applyAlignment="1" applyProtection="1">
      <alignment horizontal="center" vertical="center" wrapText="1"/>
      <protection/>
    </xf>
    <xf numFmtId="49" fontId="8" fillId="0" borderId="10" xfId="0" applyNumberFormat="1" applyFont="1" applyBorder="1" applyAlignment="1">
      <alignment horizontal="center" vertical="center" wrapText="1"/>
    </xf>
    <xf numFmtId="173" fontId="8" fillId="0" borderId="10" xfId="0" applyNumberFormat="1" applyFont="1" applyBorder="1" applyAlignment="1">
      <alignment horizontal="center" vertical="center" wrapText="1"/>
    </xf>
    <xf numFmtId="172" fontId="5" fillId="0" borderId="10" xfId="0" applyNumberFormat="1" applyFont="1" applyBorder="1" applyAlignment="1" applyProtection="1">
      <alignment horizontal="center" vertical="center" wrapText="1"/>
      <protection/>
    </xf>
    <xf numFmtId="172" fontId="8"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9" fillId="0" borderId="0" xfId="0" applyFont="1" applyAlignment="1">
      <alignment/>
    </xf>
    <xf numFmtId="49" fontId="12" fillId="0" borderId="10" xfId="0" applyNumberFormat="1" applyFont="1" applyBorder="1" applyAlignment="1" applyProtection="1">
      <alignment horizontal="center" vertical="center" wrapText="1"/>
      <protection/>
    </xf>
    <xf numFmtId="0" fontId="1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Border="1" applyAlignment="1" applyProtection="1">
      <alignment/>
      <protection/>
    </xf>
    <xf numFmtId="49" fontId="12"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49" fontId="13" fillId="0" borderId="10" xfId="0" applyNumberFormat="1" applyFont="1" applyBorder="1" applyAlignment="1" applyProtection="1">
      <alignment horizontal="center" vertical="center" wrapText="1"/>
      <protection/>
    </xf>
    <xf numFmtId="2" fontId="13"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pplyProtection="1">
      <alignment horizontal="left" wrapText="1" readingOrder="1"/>
      <protection locked="0"/>
    </xf>
    <xf numFmtId="0" fontId="5" fillId="0" borderId="0" xfId="0" applyFont="1" applyBorder="1" applyAlignment="1">
      <alignment horizontal="center" vertical="center"/>
    </xf>
    <xf numFmtId="49" fontId="5" fillId="0" borderId="0" xfId="0" applyNumberFormat="1" applyFont="1" applyBorder="1" applyAlignment="1" applyProtection="1">
      <alignment horizontal="center" vertical="center" wrapText="1"/>
      <protection/>
    </xf>
    <xf numFmtId="173" fontId="5" fillId="0" borderId="0" xfId="0" applyNumberFormat="1" applyFont="1" applyBorder="1" applyAlignment="1" applyProtection="1">
      <alignment horizontal="center" vertical="center" wrapText="1"/>
      <protection/>
    </xf>
    <xf numFmtId="0" fontId="0" fillId="33" borderId="0" xfId="0" applyFill="1" applyAlignment="1">
      <alignment/>
    </xf>
    <xf numFmtId="0" fontId="5" fillId="0" borderId="10" xfId="0" applyFont="1" applyFill="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wrapText="1"/>
    </xf>
    <xf numFmtId="49" fontId="13"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173" fontId="5" fillId="0" borderId="10" xfId="0" applyNumberFormat="1" applyFont="1" applyFill="1" applyBorder="1" applyAlignment="1">
      <alignment horizontal="center" vertical="center"/>
    </xf>
    <xf numFmtId="0" fontId="0" fillId="0" borderId="0" xfId="0" applyFill="1" applyAlignment="1">
      <alignment/>
    </xf>
    <xf numFmtId="0" fontId="5" fillId="0" borderId="0" xfId="0" applyFont="1" applyBorder="1" applyAlignment="1">
      <alignment/>
    </xf>
    <xf numFmtId="49" fontId="13" fillId="0" borderId="0" xfId="0" applyNumberFormat="1" applyFont="1" applyBorder="1" applyAlignment="1" applyProtection="1">
      <alignment horizontal="center" vertical="center" wrapText="1"/>
      <protection/>
    </xf>
    <xf numFmtId="173" fontId="5" fillId="0" borderId="0" xfId="0" applyNumberFormat="1" applyFont="1" applyBorder="1" applyAlignment="1">
      <alignment horizontal="center" vertical="center"/>
    </xf>
    <xf numFmtId="49" fontId="8" fillId="0" borderId="11" xfId="0" applyNumberFormat="1" applyFont="1" applyBorder="1" applyAlignment="1" applyProtection="1">
      <alignment horizontal="center" vertical="center" wrapText="1"/>
      <protection/>
    </xf>
    <xf numFmtId="173" fontId="8" fillId="0" borderId="10" xfId="0" applyNumberFormat="1" applyFont="1" applyFill="1" applyBorder="1" applyAlignment="1">
      <alignment horizontal="center" vertical="center" wrapText="1"/>
    </xf>
    <xf numFmtId="0" fontId="7" fillId="0" borderId="10" xfId="0" applyFont="1" applyBorder="1" applyAlignment="1">
      <alignment wrapText="1"/>
    </xf>
    <xf numFmtId="0" fontId="13" fillId="0" borderId="0" xfId="0" applyFont="1" applyAlignment="1">
      <alignment wrapText="1"/>
    </xf>
    <xf numFmtId="0" fontId="8" fillId="0" borderId="10" xfId="0" applyNumberFormat="1" applyFont="1" applyBorder="1" applyAlignment="1">
      <alignment wrapText="1"/>
    </xf>
    <xf numFmtId="0" fontId="8"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2"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2" fillId="0" borderId="0" xfId="0" applyFont="1" applyFill="1" applyBorder="1" applyAlignment="1" applyProtection="1">
      <alignment wrapText="1"/>
      <protection/>
    </xf>
    <xf numFmtId="0" fontId="9" fillId="0" borderId="10" xfId="0" applyFont="1" applyFill="1" applyBorder="1" applyAlignment="1">
      <alignment horizontal="center" vertical="center"/>
    </xf>
    <xf numFmtId="173" fontId="8" fillId="0" borderId="10" xfId="0" applyNumberFormat="1" applyFont="1" applyFill="1" applyBorder="1" applyAlignment="1" applyProtection="1">
      <alignment horizontal="center" vertical="center" wrapText="1"/>
      <protection/>
    </xf>
    <xf numFmtId="173" fontId="5" fillId="0" borderId="0" xfId="0" applyNumberFormat="1" applyFont="1" applyFill="1" applyBorder="1" applyAlignment="1" applyProtection="1">
      <alignment horizontal="center" vertical="center" wrapText="1"/>
      <protection/>
    </xf>
    <xf numFmtId="173" fontId="0" fillId="0" borderId="0" xfId="0" applyNumberFormat="1" applyFill="1" applyAlignment="1">
      <alignment/>
    </xf>
    <xf numFmtId="173" fontId="8" fillId="0" borderId="10" xfId="0" applyNumberFormat="1" applyFont="1" applyFill="1" applyBorder="1" applyAlignment="1">
      <alignment horizontal="center" vertical="center"/>
    </xf>
    <xf numFmtId="173" fontId="8" fillId="0" borderId="10" xfId="0" applyNumberFormat="1" applyFont="1" applyBorder="1" applyAlignment="1">
      <alignment horizontal="center" vertical="center"/>
    </xf>
    <xf numFmtId="0" fontId="8" fillId="0" borderId="10" xfId="0" applyNumberFormat="1" applyFont="1" applyBorder="1" applyAlignment="1" applyProtection="1">
      <alignment horizontal="center" vertical="center" wrapText="1"/>
      <protection/>
    </xf>
    <xf numFmtId="178" fontId="5" fillId="0" borderId="10" xfId="0" applyNumberFormat="1" applyFont="1" applyBorder="1" applyAlignment="1">
      <alignment horizontal="center" vertical="center"/>
    </xf>
    <xf numFmtId="0" fontId="53" fillId="0" borderId="0" xfId="42" applyFont="1" applyAlignment="1">
      <alignment wrapText="1"/>
    </xf>
    <xf numFmtId="0" fontId="53" fillId="0" borderId="10" xfId="42" applyFont="1" applyBorder="1" applyAlignment="1">
      <alignment wrapText="1"/>
    </xf>
    <xf numFmtId="0" fontId="9" fillId="0" borderId="10" xfId="0" applyFont="1" applyBorder="1" applyAlignment="1">
      <alignment/>
    </xf>
    <xf numFmtId="0" fontId="8" fillId="0" borderId="10" xfId="0" applyFont="1" applyBorder="1" applyAlignment="1">
      <alignment wrapText="1"/>
    </xf>
    <xf numFmtId="0" fontId="14" fillId="0" borderId="0" xfId="0" applyFont="1" applyAlignment="1">
      <alignment/>
    </xf>
    <xf numFmtId="173" fontId="14" fillId="0" borderId="0" xfId="0" applyNumberFormat="1" applyFont="1" applyAlignment="1">
      <alignment/>
    </xf>
    <xf numFmtId="173" fontId="5" fillId="0" borderId="0" xfId="0" applyNumberFormat="1" applyFont="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14" xfId="0" applyNumberFormat="1"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wrapText="1"/>
      <protection/>
    </xf>
    <xf numFmtId="0" fontId="7" fillId="0" borderId="14" xfId="0" applyFont="1" applyFill="1" applyBorder="1" applyAlignment="1">
      <alignment wrapText="1"/>
    </xf>
    <xf numFmtId="0" fontId="7" fillId="0" borderId="15" xfId="0" applyFont="1" applyFill="1" applyBorder="1" applyAlignment="1">
      <alignment wrapText="1"/>
    </xf>
    <xf numFmtId="49" fontId="4" fillId="0" borderId="0" xfId="0" applyNumberFormat="1" applyFont="1" applyBorder="1" applyAlignment="1" applyProtection="1">
      <alignment horizontal="center" wrapText="1"/>
      <protection/>
    </xf>
    <xf numFmtId="0" fontId="2" fillId="0" borderId="0" xfId="0" applyFont="1" applyBorder="1" applyAlignment="1" applyProtection="1">
      <alignment wrapText="1"/>
      <protection/>
    </xf>
    <xf numFmtId="49" fontId="7" fillId="0" borderId="12" xfId="0" applyNumberFormat="1"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0" fontId="7" fillId="0" borderId="14" xfId="0" applyFont="1" applyBorder="1" applyAlignment="1">
      <alignment wrapText="1"/>
    </xf>
    <xf numFmtId="0" fontId="7" fillId="0" borderId="15" xfId="0" applyFont="1" applyBorder="1" applyAlignment="1">
      <alignment wrapText="1"/>
    </xf>
    <xf numFmtId="49" fontId="5" fillId="33"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34044ACF8D4C972518FBFA28842B579237323F9ABB5C3CBD6D74A8699C87BEDA4D9C14D4C832CC5D36DDF8BAF26CFD614BB0A876B73C65D8C21AF" TargetMode="External" /><Relationship Id="rId2" Type="http://schemas.openxmlformats.org/officeDocument/2006/relationships/hyperlink" Target="consultantplus://offline/ref=F6920663278BFBFF1E3D16E81D5A8D3A806512B79815E520CFBEB041EFFD6DC21EBC9C9BF81281807365A57A2C854E4E9EF730627E6E16CBOACBG" TargetMode="External" /><Relationship Id="rId3" Type="http://schemas.openxmlformats.org/officeDocument/2006/relationships/hyperlink" Target="consultantplus://offline/ref=F6920663278BFBFF1E3D16E81D5A8D3A806512B79815E520CFBEB041EFFD6DC21EBC9C9BF81281807365A57A2C854E4E9EF730627E6E16CBOACBG" TargetMode="External" /><Relationship Id="rId4" Type="http://schemas.openxmlformats.org/officeDocument/2006/relationships/hyperlink" Target="consultantplus://offline/ref=E0EA4446FDE67A1684D86D8AD05C2728E097FDF5AD33BA32F6B80FA6EBD99C041052D0D76F4D2051A03350E7C3FE3668CE710C63E36C3DBDR4JA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GV220"/>
  <sheetViews>
    <sheetView tabSelected="1" view="pageLayout" zoomScale="90" zoomScalePageLayoutView="90" workbookViewId="0" topLeftCell="A105">
      <selection activeCell="D108" sqref="D108"/>
    </sheetView>
  </sheetViews>
  <sheetFormatPr defaultColWidth="9.140625" defaultRowHeight="12.75" customHeight="1"/>
  <cols>
    <col min="1" max="1" width="5.7109375" style="0" customWidth="1"/>
    <col min="2" max="2" width="17.140625" style="0" customWidth="1"/>
    <col min="3" max="3" width="23.421875" style="0" customWidth="1"/>
    <col min="4" max="4" width="21.28125" style="0" customWidth="1"/>
    <col min="5" max="5" width="13.140625" style="0" customWidth="1"/>
    <col min="6" max="6" width="4.57421875" style="0" customWidth="1"/>
    <col min="7" max="7" width="12.421875" style="0" customWidth="1"/>
    <col min="8" max="8" width="10.28125" style="0" customWidth="1"/>
    <col min="9" max="9" width="10.140625" style="51" customWidth="1"/>
    <col min="10" max="10" width="10.421875" style="0" customWidth="1"/>
    <col min="11" max="13" width="9.140625" style="0" customWidth="1"/>
  </cols>
  <sheetData>
    <row r="1" spans="3:13" ht="12.75">
      <c r="C1" s="2"/>
      <c r="D1" s="1"/>
      <c r="E1" s="1"/>
      <c r="F1" s="1"/>
      <c r="G1" s="1"/>
      <c r="H1" s="1"/>
      <c r="I1" s="62"/>
      <c r="J1" s="1"/>
      <c r="K1" s="1"/>
      <c r="L1" s="1"/>
      <c r="M1" s="1"/>
    </row>
    <row r="2" spans="3:13" ht="14.25">
      <c r="C2" s="3"/>
      <c r="D2" s="4"/>
      <c r="E2" s="4"/>
      <c r="F2" s="4"/>
      <c r="G2" s="4"/>
      <c r="H2" s="4"/>
      <c r="I2" s="63"/>
      <c r="J2" s="4"/>
      <c r="K2" s="4"/>
      <c r="L2" s="4"/>
      <c r="M2" s="4"/>
    </row>
    <row r="3" spans="1:13" ht="14.25" customHeight="1">
      <c r="A3" s="89" t="s">
        <v>218</v>
      </c>
      <c r="B3" s="89"/>
      <c r="C3" s="89"/>
      <c r="D3" s="89"/>
      <c r="E3" s="89"/>
      <c r="F3" s="89"/>
      <c r="G3" s="89"/>
      <c r="H3" s="89"/>
      <c r="I3" s="89"/>
      <c r="J3" s="89"/>
      <c r="K3" s="89"/>
      <c r="L3" s="89"/>
      <c r="M3" s="4"/>
    </row>
    <row r="4" spans="3:13" ht="12.75">
      <c r="C4" s="5"/>
      <c r="D4" s="5"/>
      <c r="E4" s="5"/>
      <c r="F4" s="5"/>
      <c r="G4" s="5"/>
      <c r="H4" s="5"/>
      <c r="I4" s="64"/>
      <c r="J4" s="5"/>
      <c r="K4" s="5"/>
      <c r="L4" s="5"/>
      <c r="M4" s="5"/>
    </row>
    <row r="5" spans="3:7" ht="12.75">
      <c r="C5" s="90"/>
      <c r="D5" s="90"/>
      <c r="E5" s="90"/>
      <c r="F5" s="90"/>
      <c r="G5" s="90"/>
    </row>
    <row r="6" spans="3:13" ht="16.5" customHeight="1">
      <c r="C6" s="1"/>
      <c r="D6" s="1"/>
      <c r="E6" s="1"/>
      <c r="F6" s="1"/>
      <c r="G6" s="1"/>
      <c r="H6" s="1"/>
      <c r="I6" s="62"/>
      <c r="J6" s="1"/>
      <c r="K6" s="32" t="s">
        <v>219</v>
      </c>
      <c r="L6" s="1"/>
      <c r="M6" s="1"/>
    </row>
    <row r="7" spans="1:12" ht="61.5" customHeight="1">
      <c r="A7" s="93" t="s">
        <v>223</v>
      </c>
      <c r="B7" s="93" t="s">
        <v>57</v>
      </c>
      <c r="C7" s="91" t="s">
        <v>58</v>
      </c>
      <c r="D7" s="92"/>
      <c r="E7" s="83" t="s">
        <v>61</v>
      </c>
      <c r="F7" s="83" t="s">
        <v>62</v>
      </c>
      <c r="G7" s="85" t="s">
        <v>303</v>
      </c>
      <c r="H7" s="85" t="s">
        <v>304</v>
      </c>
      <c r="I7" s="87" t="s">
        <v>305</v>
      </c>
      <c r="J7" s="80" t="s">
        <v>63</v>
      </c>
      <c r="K7" s="81"/>
      <c r="L7" s="82"/>
    </row>
    <row r="8" spans="1:12" ht="81" customHeight="1">
      <c r="A8" s="94"/>
      <c r="B8" s="94"/>
      <c r="C8" s="11" t="s">
        <v>59</v>
      </c>
      <c r="D8" s="31" t="s">
        <v>60</v>
      </c>
      <c r="E8" s="84"/>
      <c r="F8" s="84"/>
      <c r="G8" s="86"/>
      <c r="H8" s="86"/>
      <c r="I8" s="88"/>
      <c r="J8" s="57" t="s">
        <v>306</v>
      </c>
      <c r="K8" s="57" t="s">
        <v>307</v>
      </c>
      <c r="L8" s="57" t="s">
        <v>308</v>
      </c>
    </row>
    <row r="9" spans="1:12" ht="24.75" customHeight="1">
      <c r="A9" s="9">
        <v>1</v>
      </c>
      <c r="B9" s="9">
        <v>2</v>
      </c>
      <c r="C9" s="6" t="s">
        <v>67</v>
      </c>
      <c r="D9" s="9">
        <v>4</v>
      </c>
      <c r="E9" s="38">
        <v>5</v>
      </c>
      <c r="F9" s="38">
        <v>6</v>
      </c>
      <c r="G9" s="38">
        <v>7</v>
      </c>
      <c r="H9" s="6" t="s">
        <v>68</v>
      </c>
      <c r="I9" s="65">
        <v>9</v>
      </c>
      <c r="J9" s="9">
        <v>10</v>
      </c>
      <c r="K9" s="9">
        <v>11</v>
      </c>
      <c r="L9" s="9">
        <v>12</v>
      </c>
    </row>
    <row r="10" spans="1:12" ht="33" customHeight="1">
      <c r="A10" s="9"/>
      <c r="B10" s="9" t="s">
        <v>224</v>
      </c>
      <c r="C10" s="14"/>
      <c r="D10" s="9"/>
      <c r="E10" s="30"/>
      <c r="F10" s="9"/>
      <c r="G10" s="24">
        <f aca="true" t="shared" si="0" ref="G10:L10">G11+G156</f>
        <v>1314674.9000000001</v>
      </c>
      <c r="H10" s="56">
        <f t="shared" si="0"/>
        <v>916261.6000000001</v>
      </c>
      <c r="I10" s="56">
        <f t="shared" si="0"/>
        <v>1310995.7000000002</v>
      </c>
      <c r="J10" s="24">
        <f t="shared" si="0"/>
        <v>1280761.3</v>
      </c>
      <c r="K10" s="24">
        <f t="shared" si="0"/>
        <v>1357432</v>
      </c>
      <c r="L10" s="24">
        <f t="shared" si="0"/>
        <v>1352766</v>
      </c>
    </row>
    <row r="11" spans="1:12" ht="41.25" customHeight="1">
      <c r="A11" s="7"/>
      <c r="B11" s="9" t="s">
        <v>64</v>
      </c>
      <c r="C11" s="14" t="s">
        <v>145</v>
      </c>
      <c r="D11" s="9" t="s">
        <v>64</v>
      </c>
      <c r="E11" s="33"/>
      <c r="F11" s="23"/>
      <c r="G11" s="24">
        <f aca="true" t="shared" si="1" ref="G11:L11">G12+G55</f>
        <v>394678.20000000007</v>
      </c>
      <c r="H11" s="24">
        <f t="shared" si="1"/>
        <v>273349.7</v>
      </c>
      <c r="I11" s="56">
        <f t="shared" si="1"/>
        <v>391255.1000000001</v>
      </c>
      <c r="J11" s="56">
        <f t="shared" si="1"/>
        <v>430473</v>
      </c>
      <c r="K11" s="56">
        <f t="shared" si="1"/>
        <v>453393.1</v>
      </c>
      <c r="L11" s="56">
        <f t="shared" si="1"/>
        <v>478027.5999999999</v>
      </c>
    </row>
    <row r="12" spans="1:12" ht="30" customHeight="1">
      <c r="A12" s="7"/>
      <c r="B12" s="9" t="s">
        <v>225</v>
      </c>
      <c r="C12" s="14"/>
      <c r="D12" s="9"/>
      <c r="E12" s="33"/>
      <c r="F12" s="23"/>
      <c r="G12" s="24">
        <f>G13+G20+G25+G37+G45</f>
        <v>349378.1000000001</v>
      </c>
      <c r="H12" s="24">
        <f>H13+H20+H25+H32+H35+H37+H45</f>
        <v>233948.80000000002</v>
      </c>
      <c r="I12" s="56">
        <f>I13+I20+I25+I37+I45</f>
        <v>346100.8000000001</v>
      </c>
      <c r="J12" s="56">
        <f>J13+J20+J25+J37+J45</f>
        <v>395586.4</v>
      </c>
      <c r="K12" s="56">
        <f>K13+K20+K25+K37+K45</f>
        <v>418301.39999999997</v>
      </c>
      <c r="L12" s="56">
        <f>L13+L20+L25+L37+L45</f>
        <v>442603.5999999999</v>
      </c>
    </row>
    <row r="13" spans="1:12" ht="53.25" customHeight="1">
      <c r="A13" s="7"/>
      <c r="B13" s="16" t="s">
        <v>65</v>
      </c>
      <c r="C13" s="14" t="s">
        <v>146</v>
      </c>
      <c r="D13" s="16" t="s">
        <v>65</v>
      </c>
      <c r="E13" s="34"/>
      <c r="F13" s="15"/>
      <c r="G13" s="24">
        <f>G14</f>
        <v>268893.7</v>
      </c>
      <c r="H13" s="24">
        <v>185935.2</v>
      </c>
      <c r="I13" s="56">
        <f>I14</f>
        <v>268893.70000000007</v>
      </c>
      <c r="J13" s="24">
        <f>J14</f>
        <v>303462.8</v>
      </c>
      <c r="K13" s="24">
        <f>K14</f>
        <v>328649.1</v>
      </c>
      <c r="L13" s="24">
        <f>L14</f>
        <v>352591.29999999993</v>
      </c>
    </row>
    <row r="14" spans="1:12" ht="62.25" customHeight="1">
      <c r="A14" s="7"/>
      <c r="B14" s="16" t="s">
        <v>66</v>
      </c>
      <c r="C14" s="14" t="s">
        <v>93</v>
      </c>
      <c r="D14" s="16" t="s">
        <v>66</v>
      </c>
      <c r="E14" s="34"/>
      <c r="F14" s="15"/>
      <c r="G14" s="18">
        <f>G15+G16+G17+G18</f>
        <v>268893.7</v>
      </c>
      <c r="H14" s="24">
        <v>185935.2</v>
      </c>
      <c r="I14" s="56">
        <f>I15+I16+FIO+I18</f>
        <v>268893.70000000007</v>
      </c>
      <c r="J14" s="56">
        <f>J15+J16+J17+J18</f>
        <v>303462.8</v>
      </c>
      <c r="K14" s="56">
        <f>K15+K16+K17+K18</f>
        <v>328649.1</v>
      </c>
      <c r="L14" s="56">
        <f>L15+L16+L17+L18</f>
        <v>352591.29999999993</v>
      </c>
    </row>
    <row r="15" spans="1:12" ht="249.75" customHeight="1">
      <c r="A15" s="8"/>
      <c r="B15" s="16"/>
      <c r="C15" s="13" t="s">
        <v>271</v>
      </c>
      <c r="D15" s="25" t="s">
        <v>0</v>
      </c>
      <c r="E15" s="34" t="s">
        <v>94</v>
      </c>
      <c r="F15" s="13"/>
      <c r="G15" s="17">
        <v>265401.3</v>
      </c>
      <c r="H15" s="17">
        <v>183375.4</v>
      </c>
      <c r="I15" s="50">
        <v>265129.2</v>
      </c>
      <c r="J15" s="10">
        <v>299313.9</v>
      </c>
      <c r="K15" s="10">
        <v>324216.8</v>
      </c>
      <c r="L15" s="10">
        <v>347884.6</v>
      </c>
    </row>
    <row r="16" spans="1:12" ht="333" customHeight="1">
      <c r="A16" s="8"/>
      <c r="B16" s="16"/>
      <c r="C16" s="13" t="s">
        <v>272</v>
      </c>
      <c r="D16" s="25" t="s">
        <v>1</v>
      </c>
      <c r="E16" s="34" t="s">
        <v>94</v>
      </c>
      <c r="F16" s="13"/>
      <c r="G16" s="17">
        <v>1035</v>
      </c>
      <c r="H16" s="17">
        <v>1096</v>
      </c>
      <c r="I16" s="50">
        <v>1613.4</v>
      </c>
      <c r="J16" s="10">
        <v>1812.2</v>
      </c>
      <c r="K16" s="10">
        <v>1963</v>
      </c>
      <c r="L16" s="10">
        <v>2106.3</v>
      </c>
    </row>
    <row r="17" spans="1:12" ht="171" customHeight="1">
      <c r="A17" s="8"/>
      <c r="B17" s="16"/>
      <c r="C17" s="13" t="s">
        <v>273</v>
      </c>
      <c r="D17" s="13" t="s">
        <v>2</v>
      </c>
      <c r="E17" s="34" t="s">
        <v>94</v>
      </c>
      <c r="F17" s="13"/>
      <c r="G17" s="17">
        <v>776.2</v>
      </c>
      <c r="H17" s="17">
        <v>552</v>
      </c>
      <c r="I17" s="50">
        <v>806.7</v>
      </c>
      <c r="J17" s="10">
        <v>906.1</v>
      </c>
      <c r="K17" s="10">
        <v>981.5</v>
      </c>
      <c r="L17" s="10">
        <v>1053.1</v>
      </c>
    </row>
    <row r="18" spans="1:12" ht="280.5">
      <c r="A18" s="8"/>
      <c r="B18" s="16" t="s">
        <v>66</v>
      </c>
      <c r="C18" s="13" t="s">
        <v>274</v>
      </c>
      <c r="D18" s="25" t="s">
        <v>3</v>
      </c>
      <c r="E18" s="34" t="s">
        <v>94</v>
      </c>
      <c r="F18" s="13" t="s">
        <v>69</v>
      </c>
      <c r="G18" s="17">
        <v>1681.2</v>
      </c>
      <c r="H18" s="17">
        <v>911.3</v>
      </c>
      <c r="I18" s="50">
        <v>1344.4</v>
      </c>
      <c r="J18" s="10">
        <v>1430.6</v>
      </c>
      <c r="K18" s="10">
        <v>1487.8</v>
      </c>
      <c r="L18" s="10">
        <v>1547.3</v>
      </c>
    </row>
    <row r="19" spans="1:12" ht="119.25" customHeight="1">
      <c r="A19" s="8"/>
      <c r="B19" s="16" t="s">
        <v>66</v>
      </c>
      <c r="C19" s="13" t="s">
        <v>309</v>
      </c>
      <c r="D19" s="25" t="s">
        <v>310</v>
      </c>
      <c r="E19" s="34" t="s">
        <v>94</v>
      </c>
      <c r="F19" s="13" t="s">
        <v>69</v>
      </c>
      <c r="G19" s="17">
        <v>0</v>
      </c>
      <c r="H19" s="17">
        <v>0.5</v>
      </c>
      <c r="I19" s="50">
        <v>0</v>
      </c>
      <c r="J19" s="10">
        <v>0</v>
      </c>
      <c r="K19" s="10">
        <v>0</v>
      </c>
      <c r="L19" s="10">
        <v>0</v>
      </c>
    </row>
    <row r="20" spans="1:12" ht="121.5" customHeight="1">
      <c r="A20" s="8"/>
      <c r="B20" s="9" t="s">
        <v>70</v>
      </c>
      <c r="C20" s="14" t="s">
        <v>96</v>
      </c>
      <c r="D20" s="26" t="s">
        <v>70</v>
      </c>
      <c r="E20" s="35"/>
      <c r="F20" s="14"/>
      <c r="G20" s="22">
        <f>G21+G22+G23+G24</f>
        <v>12195.900000000001</v>
      </c>
      <c r="H20" s="22">
        <v>9682.5</v>
      </c>
      <c r="I20" s="66">
        <f>I21+I22+I23+I24</f>
        <v>13150.4</v>
      </c>
      <c r="J20" s="22">
        <f>J21+J22+J23+J24</f>
        <v>14757.9</v>
      </c>
      <c r="K20" s="22">
        <f>K21+K22+K23+K24</f>
        <v>18232.200000000004</v>
      </c>
      <c r="L20" s="22">
        <f>L21+L22+L23+L24</f>
        <v>18961.5</v>
      </c>
    </row>
    <row r="21" spans="1:12" ht="158.25" customHeight="1">
      <c r="A21" s="8"/>
      <c r="B21" s="16"/>
      <c r="C21" s="13" t="s">
        <v>275</v>
      </c>
      <c r="D21" s="13" t="s">
        <v>4</v>
      </c>
      <c r="E21" s="35" t="s">
        <v>95</v>
      </c>
      <c r="F21" s="13"/>
      <c r="G21" s="17">
        <v>5227</v>
      </c>
      <c r="H21" s="17">
        <v>4383.1</v>
      </c>
      <c r="I21" s="50">
        <v>5957.1</v>
      </c>
      <c r="J21" s="10">
        <v>6685.3</v>
      </c>
      <c r="K21" s="10">
        <v>8259.2</v>
      </c>
      <c r="L21" s="10">
        <v>8589.5</v>
      </c>
    </row>
    <row r="22" spans="1:12" ht="219.75" customHeight="1">
      <c r="A22" s="8"/>
      <c r="B22" s="16"/>
      <c r="C22" s="13" t="s">
        <v>276</v>
      </c>
      <c r="D22" s="25" t="s">
        <v>5</v>
      </c>
      <c r="E22" s="35" t="s">
        <v>95</v>
      </c>
      <c r="F22" s="13"/>
      <c r="G22" s="17">
        <v>47.3</v>
      </c>
      <c r="H22" s="17">
        <v>33.3</v>
      </c>
      <c r="I22" s="50">
        <v>39.5</v>
      </c>
      <c r="J22" s="10">
        <v>44.3</v>
      </c>
      <c r="K22" s="10">
        <v>54.7</v>
      </c>
      <c r="L22" s="10">
        <v>56.9</v>
      </c>
    </row>
    <row r="23" spans="1:12" ht="153">
      <c r="A23" s="8"/>
      <c r="B23" s="16"/>
      <c r="C23" s="13" t="s">
        <v>277</v>
      </c>
      <c r="D23" s="13" t="s">
        <v>6</v>
      </c>
      <c r="E23" s="35" t="s">
        <v>95</v>
      </c>
      <c r="F23" s="13"/>
      <c r="G23" s="17">
        <v>7868.1</v>
      </c>
      <c r="H23" s="17">
        <v>6007.4</v>
      </c>
      <c r="I23" s="50">
        <v>8153.2</v>
      </c>
      <c r="J23" s="10">
        <v>9149.9</v>
      </c>
      <c r="K23" s="10">
        <v>11303.9</v>
      </c>
      <c r="L23" s="10">
        <v>11756.1</v>
      </c>
    </row>
    <row r="24" spans="1:12" ht="159.75" customHeight="1">
      <c r="A24" s="8"/>
      <c r="B24" s="16"/>
      <c r="C24" s="13" t="s">
        <v>278</v>
      </c>
      <c r="D24" s="13" t="s">
        <v>7</v>
      </c>
      <c r="E24" s="35" t="s">
        <v>95</v>
      </c>
      <c r="F24" s="13"/>
      <c r="G24" s="17">
        <v>-946.5</v>
      </c>
      <c r="H24" s="17">
        <v>-741.3</v>
      </c>
      <c r="I24" s="50">
        <v>-999.4</v>
      </c>
      <c r="J24" s="10">
        <v>-1121.6</v>
      </c>
      <c r="K24" s="10">
        <v>-1385.6</v>
      </c>
      <c r="L24" s="10">
        <v>-1441</v>
      </c>
    </row>
    <row r="25" spans="1:12" ht="42.75" customHeight="1">
      <c r="A25" s="8"/>
      <c r="B25" s="9" t="s">
        <v>226</v>
      </c>
      <c r="C25" s="14" t="s">
        <v>217</v>
      </c>
      <c r="D25" s="14" t="s">
        <v>226</v>
      </c>
      <c r="E25" s="34"/>
      <c r="F25" s="14"/>
      <c r="G25" s="22">
        <f>G29+G32+G35</f>
        <v>24460.4</v>
      </c>
      <c r="H25" s="22">
        <v>16936.7</v>
      </c>
      <c r="I25" s="66">
        <f>I29+I32+I35</f>
        <v>22834.399999999998</v>
      </c>
      <c r="J25" s="22">
        <f>J26+J29+J32+J35</f>
        <v>33988.2</v>
      </c>
      <c r="K25" s="22">
        <f>K26+K29+K32+K35</f>
        <v>25801.3</v>
      </c>
      <c r="L25" s="22">
        <f>L26+L29+L32+L35</f>
        <v>22625.4</v>
      </c>
    </row>
    <row r="26" spans="1:12" ht="69.75" customHeight="1">
      <c r="A26" s="8"/>
      <c r="B26" s="9"/>
      <c r="C26" s="14" t="s">
        <v>375</v>
      </c>
      <c r="D26" s="14" t="s">
        <v>412</v>
      </c>
      <c r="E26" s="34" t="s">
        <v>94</v>
      </c>
      <c r="F26" s="14"/>
      <c r="G26" s="22">
        <v>0</v>
      </c>
      <c r="H26" s="22">
        <v>0</v>
      </c>
      <c r="I26" s="66">
        <v>0</v>
      </c>
      <c r="J26" s="22">
        <f>J27+J28</f>
        <v>13713.599999999999</v>
      </c>
      <c r="K26" s="22">
        <f>K27+K28</f>
        <v>14413</v>
      </c>
      <c r="L26" s="22">
        <f>L27+L28</f>
        <v>15076</v>
      </c>
    </row>
    <row r="27" spans="1:12" ht="80.25" customHeight="1">
      <c r="A27" s="8"/>
      <c r="B27" s="9"/>
      <c r="C27" s="13" t="s">
        <v>376</v>
      </c>
      <c r="D27" s="13" t="s">
        <v>413</v>
      </c>
      <c r="E27" s="34" t="s">
        <v>94</v>
      </c>
      <c r="F27" s="14"/>
      <c r="G27" s="22">
        <v>0</v>
      </c>
      <c r="H27" s="22">
        <v>0</v>
      </c>
      <c r="I27" s="66">
        <v>0</v>
      </c>
      <c r="J27" s="17">
        <v>11615.8</v>
      </c>
      <c r="K27" s="17">
        <v>12207.8</v>
      </c>
      <c r="L27" s="17">
        <v>12769.4</v>
      </c>
    </row>
    <row r="28" spans="1:12" ht="84.75" customHeight="1">
      <c r="A28" s="8"/>
      <c r="B28" s="9"/>
      <c r="C28" s="13" t="s">
        <v>377</v>
      </c>
      <c r="D28" s="13" t="s">
        <v>414</v>
      </c>
      <c r="E28" s="34" t="s">
        <v>94</v>
      </c>
      <c r="F28" s="14"/>
      <c r="G28" s="22">
        <v>0</v>
      </c>
      <c r="H28" s="22">
        <v>0</v>
      </c>
      <c r="I28" s="66">
        <v>0</v>
      </c>
      <c r="J28" s="17">
        <v>2097.8</v>
      </c>
      <c r="K28" s="17">
        <v>2205.2</v>
      </c>
      <c r="L28" s="17">
        <v>2306.6</v>
      </c>
    </row>
    <row r="29" spans="1:12" ht="92.25" customHeight="1">
      <c r="A29" s="8"/>
      <c r="B29" s="16" t="s">
        <v>71</v>
      </c>
      <c r="C29" s="14" t="s">
        <v>97</v>
      </c>
      <c r="D29" s="14" t="s">
        <v>71</v>
      </c>
      <c r="E29" s="34"/>
      <c r="F29" s="14"/>
      <c r="G29" s="22">
        <f>G30</f>
        <v>24053.4</v>
      </c>
      <c r="H29" s="22">
        <v>16936.7</v>
      </c>
      <c r="I29" s="66">
        <f>I30+I31</f>
        <v>22627.6</v>
      </c>
      <c r="J29" s="22">
        <f>J30+J31</f>
        <v>20003.1</v>
      </c>
      <c r="K29" s="22">
        <f>K30</f>
        <v>5080.8</v>
      </c>
      <c r="L29" s="22">
        <f>L30</f>
        <v>0</v>
      </c>
    </row>
    <row r="30" spans="1:12" ht="88.5" customHeight="1">
      <c r="A30" s="8"/>
      <c r="B30" s="16"/>
      <c r="C30" s="13" t="s">
        <v>279</v>
      </c>
      <c r="D30" s="13" t="s">
        <v>71</v>
      </c>
      <c r="E30" s="34" t="s">
        <v>94</v>
      </c>
      <c r="F30" s="13"/>
      <c r="G30" s="17">
        <v>24053.4</v>
      </c>
      <c r="H30" s="17">
        <v>16931.9</v>
      </c>
      <c r="I30" s="50">
        <v>22621</v>
      </c>
      <c r="J30" s="10">
        <v>20003.1</v>
      </c>
      <c r="K30" s="10">
        <v>5080.8</v>
      </c>
      <c r="L30" s="10">
        <v>0</v>
      </c>
    </row>
    <row r="31" spans="1:12" ht="89.25">
      <c r="A31" s="8"/>
      <c r="B31" s="16"/>
      <c r="C31" s="13" t="s">
        <v>280</v>
      </c>
      <c r="D31" s="13" t="s">
        <v>72</v>
      </c>
      <c r="E31" s="34" t="s">
        <v>98</v>
      </c>
      <c r="F31" s="13"/>
      <c r="G31" s="17">
        <v>0</v>
      </c>
      <c r="H31" s="17">
        <v>4.8</v>
      </c>
      <c r="I31" s="50">
        <v>6.6</v>
      </c>
      <c r="J31" s="10">
        <v>0</v>
      </c>
      <c r="K31" s="10">
        <v>0</v>
      </c>
      <c r="L31" s="10">
        <v>0</v>
      </c>
    </row>
    <row r="32" spans="1:12" ht="38.25">
      <c r="A32" s="8"/>
      <c r="B32" s="9" t="s">
        <v>73</v>
      </c>
      <c r="C32" s="14" t="s">
        <v>114</v>
      </c>
      <c r="D32" s="14" t="s">
        <v>73</v>
      </c>
      <c r="E32" s="34"/>
      <c r="F32" s="14"/>
      <c r="G32" s="22">
        <f>G33</f>
        <v>42.8</v>
      </c>
      <c r="H32" s="22">
        <v>39.1</v>
      </c>
      <c r="I32" s="66">
        <f>I33+I34</f>
        <v>41</v>
      </c>
      <c r="J32" s="22">
        <f>J33</f>
        <v>107</v>
      </c>
      <c r="K32" s="22">
        <f>K33</f>
        <v>109.2</v>
      </c>
      <c r="L32" s="22">
        <f>L33</f>
        <v>111.4</v>
      </c>
    </row>
    <row r="33" spans="1:12" ht="102">
      <c r="A33" s="8"/>
      <c r="B33" s="16"/>
      <c r="C33" s="13" t="s">
        <v>281</v>
      </c>
      <c r="D33" s="13" t="s">
        <v>8</v>
      </c>
      <c r="E33" s="34" t="s">
        <v>94</v>
      </c>
      <c r="F33" s="13"/>
      <c r="G33" s="17">
        <v>42.8</v>
      </c>
      <c r="H33" s="17">
        <v>38.8</v>
      </c>
      <c r="I33" s="50">
        <v>40.7</v>
      </c>
      <c r="J33" s="10">
        <v>107</v>
      </c>
      <c r="K33" s="10">
        <v>109.2</v>
      </c>
      <c r="L33" s="10">
        <v>111.4</v>
      </c>
    </row>
    <row r="34" spans="1:12" ht="100.5" customHeight="1">
      <c r="A34" s="8"/>
      <c r="B34" s="16"/>
      <c r="C34" s="13" t="s">
        <v>312</v>
      </c>
      <c r="D34" s="13" t="s">
        <v>311</v>
      </c>
      <c r="E34" s="34" t="s">
        <v>94</v>
      </c>
      <c r="F34" s="13"/>
      <c r="G34" s="17">
        <v>0</v>
      </c>
      <c r="H34" s="17">
        <v>0.3</v>
      </c>
      <c r="I34" s="50">
        <v>0.3</v>
      </c>
      <c r="J34" s="10">
        <v>0</v>
      </c>
      <c r="K34" s="10">
        <v>0</v>
      </c>
      <c r="L34" s="10">
        <v>0</v>
      </c>
    </row>
    <row r="35" spans="1:12" ht="108" customHeight="1">
      <c r="A35" s="12"/>
      <c r="B35" s="9" t="s">
        <v>74</v>
      </c>
      <c r="C35" s="14" t="s">
        <v>115</v>
      </c>
      <c r="D35" s="14" t="s">
        <v>74</v>
      </c>
      <c r="E35" s="34"/>
      <c r="F35" s="14"/>
      <c r="G35" s="22">
        <f>G36</f>
        <v>364.2</v>
      </c>
      <c r="H35" s="22">
        <v>84.9</v>
      </c>
      <c r="I35" s="66">
        <f>I36</f>
        <v>165.8</v>
      </c>
      <c r="J35" s="22">
        <f>J36</f>
        <v>164.5</v>
      </c>
      <c r="K35" s="22">
        <f>K36</f>
        <v>6198.3</v>
      </c>
      <c r="L35" s="22">
        <f>L36</f>
        <v>7438</v>
      </c>
    </row>
    <row r="36" spans="1:12" ht="76.5">
      <c r="A36" s="8"/>
      <c r="B36" s="16"/>
      <c r="C36" s="13" t="s">
        <v>99</v>
      </c>
      <c r="D36" s="13" t="s">
        <v>75</v>
      </c>
      <c r="E36" s="34" t="s">
        <v>94</v>
      </c>
      <c r="F36" s="13"/>
      <c r="G36" s="17">
        <v>364.2</v>
      </c>
      <c r="H36" s="17">
        <v>84.9</v>
      </c>
      <c r="I36" s="50">
        <v>165.8</v>
      </c>
      <c r="J36" s="10">
        <v>164.5</v>
      </c>
      <c r="K36" s="10">
        <v>6198.3</v>
      </c>
      <c r="L36" s="10">
        <v>7438</v>
      </c>
    </row>
    <row r="37" spans="1:12" ht="25.5">
      <c r="A37" s="12"/>
      <c r="B37" s="9" t="s">
        <v>227</v>
      </c>
      <c r="C37" s="14" t="s">
        <v>421</v>
      </c>
      <c r="D37" s="14" t="s">
        <v>227</v>
      </c>
      <c r="E37" s="34"/>
      <c r="F37" s="14"/>
      <c r="G37" s="22">
        <f aca="true" t="shared" si="2" ref="G37:L37">G38+G40</f>
        <v>37703.4</v>
      </c>
      <c r="H37" s="22">
        <f t="shared" si="2"/>
        <v>16456.5</v>
      </c>
      <c r="I37" s="66">
        <f t="shared" si="2"/>
        <v>34589.6</v>
      </c>
      <c r="J37" s="22">
        <f t="shared" si="2"/>
        <v>36342.3</v>
      </c>
      <c r="K37" s="22">
        <f t="shared" si="2"/>
        <v>38302.2</v>
      </c>
      <c r="L37" s="22">
        <f t="shared" si="2"/>
        <v>40816.1</v>
      </c>
    </row>
    <row r="38" spans="1:12" ht="81.75" customHeight="1">
      <c r="A38" s="39" t="s">
        <v>76</v>
      </c>
      <c r="B38" s="9" t="s">
        <v>77</v>
      </c>
      <c r="C38" s="14" t="s">
        <v>116</v>
      </c>
      <c r="D38" s="14" t="s">
        <v>77</v>
      </c>
      <c r="E38" s="34"/>
      <c r="F38" s="14"/>
      <c r="G38" s="22">
        <f>G39</f>
        <v>13024.6</v>
      </c>
      <c r="H38" s="22">
        <v>4130.7</v>
      </c>
      <c r="I38" s="66">
        <f>I39</f>
        <v>13484</v>
      </c>
      <c r="J38" s="22">
        <f>J39</f>
        <v>14876.7</v>
      </c>
      <c r="K38" s="22">
        <f>K39</f>
        <v>16364.4</v>
      </c>
      <c r="L38" s="22">
        <f>L39</f>
        <v>18000.8</v>
      </c>
    </row>
    <row r="39" spans="1:12" ht="99" customHeight="1">
      <c r="A39" s="8"/>
      <c r="B39" s="19"/>
      <c r="C39" s="13" t="s">
        <v>100</v>
      </c>
      <c r="D39" s="13" t="s">
        <v>78</v>
      </c>
      <c r="E39" s="34" t="s">
        <v>94</v>
      </c>
      <c r="F39" s="13"/>
      <c r="G39" s="17">
        <v>13024.6</v>
      </c>
      <c r="H39" s="17">
        <v>4130.7</v>
      </c>
      <c r="I39" s="50">
        <v>13484</v>
      </c>
      <c r="J39" s="10">
        <v>14876.7</v>
      </c>
      <c r="K39" s="10">
        <v>16364.4</v>
      </c>
      <c r="L39" s="10">
        <v>18000.8</v>
      </c>
    </row>
    <row r="40" spans="1:12" ht="22.5" customHeight="1">
      <c r="A40" s="12"/>
      <c r="B40" s="20" t="s">
        <v>79</v>
      </c>
      <c r="C40" s="14" t="s">
        <v>101</v>
      </c>
      <c r="D40" s="14" t="s">
        <v>79</v>
      </c>
      <c r="E40" s="34"/>
      <c r="F40" s="14"/>
      <c r="G40" s="22">
        <f aca="true" t="shared" si="3" ref="G40:L40">G41+G43</f>
        <v>24678.8</v>
      </c>
      <c r="H40" s="22">
        <f t="shared" si="3"/>
        <v>12325.800000000001</v>
      </c>
      <c r="I40" s="66">
        <f t="shared" si="3"/>
        <v>21105.6</v>
      </c>
      <c r="J40" s="22">
        <f t="shared" si="3"/>
        <v>21465.6</v>
      </c>
      <c r="K40" s="22">
        <f t="shared" si="3"/>
        <v>21937.8</v>
      </c>
      <c r="L40" s="22">
        <f t="shared" si="3"/>
        <v>22815.3</v>
      </c>
    </row>
    <row r="41" spans="1:12" ht="42" customHeight="1">
      <c r="A41" s="8"/>
      <c r="B41" s="9" t="s">
        <v>80</v>
      </c>
      <c r="C41" s="14" t="s">
        <v>102</v>
      </c>
      <c r="D41" s="14" t="s">
        <v>80</v>
      </c>
      <c r="E41" s="34"/>
      <c r="F41" s="14"/>
      <c r="G41" s="22">
        <f>G42</f>
        <v>11260.9</v>
      </c>
      <c r="H41" s="22">
        <v>8648.2</v>
      </c>
      <c r="I41" s="66">
        <f>I42</f>
        <v>14816.1</v>
      </c>
      <c r="J41" s="22">
        <f>J42</f>
        <v>15068.9</v>
      </c>
      <c r="K41" s="22">
        <f>K42</f>
        <v>15400.3</v>
      </c>
      <c r="L41" s="22">
        <f>L42</f>
        <v>16016.3</v>
      </c>
    </row>
    <row r="42" spans="1:12" ht="89.25">
      <c r="A42" s="8"/>
      <c r="B42" s="19"/>
      <c r="C42" s="13" t="s">
        <v>103</v>
      </c>
      <c r="D42" s="13" t="s">
        <v>81</v>
      </c>
      <c r="E42" s="34" t="s">
        <v>94</v>
      </c>
      <c r="F42" s="13"/>
      <c r="G42" s="17">
        <v>11260.9</v>
      </c>
      <c r="H42" s="17">
        <v>8648.2</v>
      </c>
      <c r="I42" s="50">
        <v>14816.1</v>
      </c>
      <c r="J42" s="10">
        <v>15068.9</v>
      </c>
      <c r="K42" s="10">
        <v>15400.3</v>
      </c>
      <c r="L42" s="10">
        <v>16016.3</v>
      </c>
    </row>
    <row r="43" spans="1:12" ht="51.75" customHeight="1">
      <c r="A43" s="12"/>
      <c r="B43" s="9" t="s">
        <v>82</v>
      </c>
      <c r="C43" s="14" t="s">
        <v>112</v>
      </c>
      <c r="D43" s="14" t="s">
        <v>82</v>
      </c>
      <c r="E43" s="34"/>
      <c r="F43" s="14"/>
      <c r="G43" s="22">
        <f>G44</f>
        <v>13417.9</v>
      </c>
      <c r="H43" s="22">
        <v>3677.6</v>
      </c>
      <c r="I43" s="66">
        <f>I44</f>
        <v>6289.5</v>
      </c>
      <c r="J43" s="22">
        <f>J44</f>
        <v>6396.7</v>
      </c>
      <c r="K43" s="22">
        <f>K44</f>
        <v>6537.5</v>
      </c>
      <c r="L43" s="22">
        <f>L44</f>
        <v>6799</v>
      </c>
    </row>
    <row r="44" spans="1:12" ht="90.75" customHeight="1">
      <c r="A44" s="8"/>
      <c r="B44" s="19"/>
      <c r="C44" s="13" t="s">
        <v>113</v>
      </c>
      <c r="D44" s="13" t="s">
        <v>83</v>
      </c>
      <c r="E44" s="34" t="s">
        <v>94</v>
      </c>
      <c r="F44" s="13"/>
      <c r="G44" s="17">
        <v>13417.9</v>
      </c>
      <c r="H44" s="17">
        <v>3677.6</v>
      </c>
      <c r="I44" s="50">
        <v>6289.5</v>
      </c>
      <c r="J44" s="10">
        <v>6396.7</v>
      </c>
      <c r="K44" s="10">
        <v>6537.5</v>
      </c>
      <c r="L44" s="10">
        <v>6799</v>
      </c>
    </row>
    <row r="45" spans="1:12" ht="42.75" customHeight="1">
      <c r="A45" s="12"/>
      <c r="B45" s="9" t="s">
        <v>228</v>
      </c>
      <c r="C45" s="14" t="s">
        <v>216</v>
      </c>
      <c r="D45" s="14" t="s">
        <v>228</v>
      </c>
      <c r="E45" s="29"/>
      <c r="F45" s="14"/>
      <c r="G45" s="22">
        <f aca="true" t="shared" si="4" ref="G45:L45">G46+G48+G49</f>
        <v>6124.7</v>
      </c>
      <c r="H45" s="22">
        <f t="shared" si="4"/>
        <v>4813.9</v>
      </c>
      <c r="I45" s="66">
        <f t="shared" si="4"/>
        <v>6632.7</v>
      </c>
      <c r="J45" s="22">
        <f t="shared" si="4"/>
        <v>7035.200000000001</v>
      </c>
      <c r="K45" s="22">
        <f t="shared" si="4"/>
        <v>7316.6</v>
      </c>
      <c r="L45" s="22">
        <f t="shared" si="4"/>
        <v>7609.300000000001</v>
      </c>
    </row>
    <row r="46" spans="1:12" ht="87.75" customHeight="1">
      <c r="A46" s="8"/>
      <c r="B46" s="19"/>
      <c r="C46" s="14" t="s">
        <v>104</v>
      </c>
      <c r="D46" s="14" t="s">
        <v>84</v>
      </c>
      <c r="E46" s="34" t="s">
        <v>94</v>
      </c>
      <c r="F46" s="14"/>
      <c r="G46" s="22">
        <f>G47</f>
        <v>3715.8</v>
      </c>
      <c r="H46" s="22">
        <v>2920.9</v>
      </c>
      <c r="I46" s="66">
        <f>I47</f>
        <v>4026</v>
      </c>
      <c r="J46" s="22">
        <v>4100</v>
      </c>
      <c r="K46" s="22">
        <v>4264</v>
      </c>
      <c r="L46" s="22">
        <v>4434.6</v>
      </c>
    </row>
    <row r="47" spans="1:12" ht="122.25" customHeight="1">
      <c r="A47" s="8"/>
      <c r="B47" s="19"/>
      <c r="C47" s="13" t="s">
        <v>105</v>
      </c>
      <c r="D47" s="13" t="s">
        <v>85</v>
      </c>
      <c r="E47" s="34" t="s">
        <v>94</v>
      </c>
      <c r="F47" s="13"/>
      <c r="G47" s="17">
        <v>3715.8</v>
      </c>
      <c r="H47" s="17">
        <v>2920.9</v>
      </c>
      <c r="I47" s="50">
        <v>4026</v>
      </c>
      <c r="J47" s="10">
        <v>4100</v>
      </c>
      <c r="K47" s="10">
        <v>4264</v>
      </c>
      <c r="L47" s="10">
        <v>4434.6</v>
      </c>
    </row>
    <row r="48" spans="1:12" ht="122.25" customHeight="1">
      <c r="A48" s="8"/>
      <c r="B48" s="19"/>
      <c r="C48" s="14" t="s">
        <v>106</v>
      </c>
      <c r="D48" s="14" t="s">
        <v>86</v>
      </c>
      <c r="E48" s="33" t="s">
        <v>107</v>
      </c>
      <c r="F48" s="14"/>
      <c r="G48" s="22">
        <v>744.2</v>
      </c>
      <c r="H48" s="22">
        <v>552</v>
      </c>
      <c r="I48" s="69">
        <v>762.8</v>
      </c>
      <c r="J48" s="70">
        <v>626</v>
      </c>
      <c r="K48" s="70">
        <v>651.1</v>
      </c>
      <c r="L48" s="70">
        <v>677</v>
      </c>
    </row>
    <row r="49" spans="1:12" ht="122.25" customHeight="1">
      <c r="A49" s="8"/>
      <c r="B49" s="19"/>
      <c r="C49" s="14" t="s">
        <v>214</v>
      </c>
      <c r="D49" s="14" t="s">
        <v>87</v>
      </c>
      <c r="E49" s="33"/>
      <c r="F49" s="14"/>
      <c r="G49" s="22">
        <f>G50+G52+G53+G54</f>
        <v>1664.7</v>
      </c>
      <c r="H49" s="22">
        <v>1341</v>
      </c>
      <c r="I49" s="69">
        <f>I50+I51+I52+I53+I54</f>
        <v>1843.8999999999999</v>
      </c>
      <c r="J49" s="70">
        <f>J50+J51+J52+J53+J54</f>
        <v>2309.2000000000003</v>
      </c>
      <c r="K49" s="70">
        <f>K50+K51+K52+K53+K54</f>
        <v>2401.5</v>
      </c>
      <c r="L49" s="70">
        <f>L50+L51+L52+L53+L54</f>
        <v>2497.7000000000003</v>
      </c>
    </row>
    <row r="50" spans="1:12" ht="264.75" customHeight="1">
      <c r="A50" s="8"/>
      <c r="B50" s="19"/>
      <c r="C50" s="13" t="s">
        <v>387</v>
      </c>
      <c r="D50" s="13" t="s">
        <v>313</v>
      </c>
      <c r="E50" s="34" t="s">
        <v>94</v>
      </c>
      <c r="F50" s="13"/>
      <c r="G50" s="17">
        <v>76.4</v>
      </c>
      <c r="H50" s="17">
        <v>29.9</v>
      </c>
      <c r="I50" s="50">
        <v>39.8</v>
      </c>
      <c r="J50" s="10">
        <v>85.7</v>
      </c>
      <c r="K50" s="10">
        <v>89.1</v>
      </c>
      <c r="L50" s="10">
        <v>92.7</v>
      </c>
    </row>
    <row r="51" spans="1:12" ht="122.25" customHeight="1">
      <c r="A51" s="8"/>
      <c r="B51" s="19"/>
      <c r="C51" s="13" t="s">
        <v>378</v>
      </c>
      <c r="D51" s="13" t="s">
        <v>314</v>
      </c>
      <c r="E51" s="34" t="s">
        <v>94</v>
      </c>
      <c r="F51" s="13"/>
      <c r="G51" s="17">
        <v>0</v>
      </c>
      <c r="H51" s="17">
        <v>1.7</v>
      </c>
      <c r="I51" s="50">
        <v>2</v>
      </c>
      <c r="J51" s="10">
        <v>1</v>
      </c>
      <c r="K51" s="10">
        <v>1</v>
      </c>
      <c r="L51" s="10">
        <v>1</v>
      </c>
    </row>
    <row r="52" spans="1:12" ht="107.25" customHeight="1">
      <c r="A52" s="8"/>
      <c r="B52" s="19"/>
      <c r="C52" s="13" t="s">
        <v>388</v>
      </c>
      <c r="D52" s="25" t="s">
        <v>88</v>
      </c>
      <c r="E52" s="34" t="s">
        <v>108</v>
      </c>
      <c r="F52" s="13"/>
      <c r="G52" s="17">
        <v>1117.3</v>
      </c>
      <c r="H52" s="17">
        <v>1071.4</v>
      </c>
      <c r="I52" s="50">
        <v>1477.1</v>
      </c>
      <c r="J52" s="10">
        <v>1902.7</v>
      </c>
      <c r="K52" s="10">
        <v>1979.1</v>
      </c>
      <c r="L52" s="10">
        <v>2058.3</v>
      </c>
    </row>
    <row r="53" spans="1:12" ht="77.25" customHeight="1">
      <c r="A53" s="8"/>
      <c r="B53" s="19"/>
      <c r="C53" s="13" t="s">
        <v>379</v>
      </c>
      <c r="D53" s="13" t="s">
        <v>89</v>
      </c>
      <c r="E53" s="34" t="s">
        <v>107</v>
      </c>
      <c r="F53" s="13"/>
      <c r="G53" s="17">
        <v>386</v>
      </c>
      <c r="H53" s="17">
        <v>218</v>
      </c>
      <c r="I53" s="50">
        <v>298.5</v>
      </c>
      <c r="J53" s="10">
        <v>289.8</v>
      </c>
      <c r="K53" s="10">
        <v>301.3</v>
      </c>
      <c r="L53" s="10">
        <v>313.3</v>
      </c>
    </row>
    <row r="54" spans="1:204" s="43" customFormat="1" ht="72" customHeight="1">
      <c r="A54" s="44"/>
      <c r="B54" s="45"/>
      <c r="C54" s="45" t="s">
        <v>242</v>
      </c>
      <c r="D54" s="46" t="s">
        <v>243</v>
      </c>
      <c r="E54" s="47" t="s">
        <v>239</v>
      </c>
      <c r="F54" s="48"/>
      <c r="G54" s="49">
        <v>85</v>
      </c>
      <c r="H54" s="49">
        <v>20</v>
      </c>
      <c r="I54" s="50">
        <v>26.5</v>
      </c>
      <c r="J54" s="50">
        <v>30</v>
      </c>
      <c r="K54" s="50">
        <v>31</v>
      </c>
      <c r="L54" s="50">
        <v>32.4</v>
      </c>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row>
    <row r="55" spans="1:12" ht="52.5" customHeight="1">
      <c r="A55" s="8"/>
      <c r="B55" s="9" t="s">
        <v>229</v>
      </c>
      <c r="C55" s="14"/>
      <c r="D55" s="14"/>
      <c r="E55" s="29"/>
      <c r="F55" s="14"/>
      <c r="G55" s="22">
        <f>G56+G79+G84+G94+G106</f>
        <v>45300.100000000006</v>
      </c>
      <c r="H55" s="22">
        <f>H56+H79+H84+H94+H106+H151</f>
        <v>39400.9</v>
      </c>
      <c r="I55" s="66">
        <f>I56+I79+I84+I94+I106+I151</f>
        <v>45154.3</v>
      </c>
      <c r="J55" s="66">
        <f>J56+J79+J84+J94+J106</f>
        <v>34886.6</v>
      </c>
      <c r="K55" s="66">
        <f>K56+K79+K84+K94+K106</f>
        <v>35091.7</v>
      </c>
      <c r="L55" s="66">
        <f>L56+L79+L84+L94+L106</f>
        <v>35424</v>
      </c>
    </row>
    <row r="56" spans="1:12" ht="104.25" customHeight="1">
      <c r="A56" s="12"/>
      <c r="B56" s="30" t="s">
        <v>230</v>
      </c>
      <c r="C56" s="14" t="s">
        <v>215</v>
      </c>
      <c r="D56" s="14" t="s">
        <v>230</v>
      </c>
      <c r="E56" s="29"/>
      <c r="F56" s="14"/>
      <c r="G56" s="22">
        <f aca="true" t="shared" si="5" ref="G56:L56">G57+G70+G73</f>
        <v>21455.7</v>
      </c>
      <c r="H56" s="22">
        <f t="shared" si="5"/>
        <v>19144.100000000002</v>
      </c>
      <c r="I56" s="66">
        <f t="shared" si="5"/>
        <v>22954.4</v>
      </c>
      <c r="J56" s="66">
        <f t="shared" si="5"/>
        <v>19555.3</v>
      </c>
      <c r="K56" s="66">
        <f t="shared" si="5"/>
        <v>20337.600000000002</v>
      </c>
      <c r="L56" s="66">
        <f t="shared" si="5"/>
        <v>21151.100000000002</v>
      </c>
    </row>
    <row r="57" spans="1:12" ht="198" customHeight="1">
      <c r="A57" s="8"/>
      <c r="B57" s="19"/>
      <c r="C57" s="14" t="s">
        <v>247</v>
      </c>
      <c r="D57" s="71" t="s">
        <v>90</v>
      </c>
      <c r="E57" s="29"/>
      <c r="F57" s="14"/>
      <c r="G57" s="22">
        <f>G59+G63+G67</f>
        <v>15767.4</v>
      </c>
      <c r="H57" s="22">
        <f>H59+H63+H64+H67</f>
        <v>13793.400000000001</v>
      </c>
      <c r="I57" s="66">
        <f>I59+I63+I67</f>
        <v>16987.4</v>
      </c>
      <c r="J57" s="66">
        <f>J59+J63+J67</f>
        <v>15601.3</v>
      </c>
      <c r="K57" s="66">
        <f>K59+K63+K67</f>
        <v>16225.4</v>
      </c>
      <c r="L57" s="66">
        <f>L59+L63+L67</f>
        <v>16874.4</v>
      </c>
    </row>
    <row r="58" spans="1:12" ht="99.75" customHeight="1" hidden="1">
      <c r="A58" s="8"/>
      <c r="B58" s="19"/>
      <c r="C58" s="13" t="s">
        <v>111</v>
      </c>
      <c r="D58" s="25" t="s">
        <v>91</v>
      </c>
      <c r="E58" s="36"/>
      <c r="F58" s="13"/>
      <c r="G58" s="17"/>
      <c r="H58" s="17"/>
      <c r="I58" s="49"/>
      <c r="J58" s="17"/>
      <c r="K58" s="17"/>
      <c r="L58" s="17"/>
    </row>
    <row r="59" spans="1:12" ht="99.75" customHeight="1">
      <c r="A59" s="8"/>
      <c r="B59" s="19"/>
      <c r="C59" s="13" t="s">
        <v>248</v>
      </c>
      <c r="D59" s="25" t="s">
        <v>91</v>
      </c>
      <c r="E59" s="36"/>
      <c r="F59" s="13"/>
      <c r="G59" s="17">
        <f>G60+G61</f>
        <v>10599.9</v>
      </c>
      <c r="H59" s="17">
        <f>H60+H61</f>
        <v>9737</v>
      </c>
      <c r="I59" s="17">
        <f>I60+I61</f>
        <v>12108.6</v>
      </c>
      <c r="J59" s="17">
        <v>10028.8</v>
      </c>
      <c r="K59" s="17">
        <v>10430</v>
      </c>
      <c r="L59" s="17">
        <v>10847.2</v>
      </c>
    </row>
    <row r="60" spans="1:12" ht="180.75" customHeight="1">
      <c r="A60" s="8"/>
      <c r="B60" s="19"/>
      <c r="C60" s="13" t="s">
        <v>194</v>
      </c>
      <c r="D60" s="25" t="s">
        <v>9</v>
      </c>
      <c r="E60" s="36" t="s">
        <v>239</v>
      </c>
      <c r="F60" s="13"/>
      <c r="G60" s="17">
        <v>7354.5</v>
      </c>
      <c r="H60" s="17">
        <v>6524.2</v>
      </c>
      <c r="I60" s="50">
        <v>8112.1</v>
      </c>
      <c r="J60" s="10">
        <v>6265.8</v>
      </c>
      <c r="K60" s="10">
        <v>6516.5</v>
      </c>
      <c r="L60" s="10">
        <v>6777.1</v>
      </c>
    </row>
    <row r="61" spans="1:12" ht="179.25" customHeight="1">
      <c r="A61" s="8"/>
      <c r="B61" s="19"/>
      <c r="C61" s="13" t="s">
        <v>109</v>
      </c>
      <c r="D61" s="25" t="s">
        <v>9</v>
      </c>
      <c r="E61" s="35" t="s">
        <v>110</v>
      </c>
      <c r="F61" s="13"/>
      <c r="G61" s="17">
        <v>3245.4</v>
      </c>
      <c r="H61" s="17">
        <v>3212.8</v>
      </c>
      <c r="I61" s="50">
        <v>3996.5</v>
      </c>
      <c r="J61" s="10">
        <v>3763</v>
      </c>
      <c r="K61" s="10">
        <v>3913.5</v>
      </c>
      <c r="L61" s="10">
        <v>4070.11</v>
      </c>
    </row>
    <row r="62" spans="1:12" ht="66.75" customHeight="1" hidden="1">
      <c r="A62" s="8"/>
      <c r="B62" s="19"/>
      <c r="C62" s="13" t="s">
        <v>144</v>
      </c>
      <c r="D62" s="25" t="s">
        <v>92</v>
      </c>
      <c r="E62" s="36"/>
      <c r="F62" s="13"/>
      <c r="G62" s="17"/>
      <c r="H62" s="17"/>
      <c r="I62" s="50"/>
      <c r="J62" s="10"/>
      <c r="K62" s="10"/>
      <c r="L62" s="10"/>
    </row>
    <row r="63" spans="1:12" ht="198" customHeight="1">
      <c r="A63" s="8"/>
      <c r="B63" s="19"/>
      <c r="C63" s="13" t="s">
        <v>264</v>
      </c>
      <c r="D63" s="13" t="s">
        <v>10</v>
      </c>
      <c r="E63" s="37" t="s">
        <v>239</v>
      </c>
      <c r="F63" s="13"/>
      <c r="G63" s="17">
        <v>1413.5</v>
      </c>
      <c r="H63" s="17">
        <v>900.1</v>
      </c>
      <c r="I63" s="50">
        <v>1124.8</v>
      </c>
      <c r="J63" s="10">
        <v>900</v>
      </c>
      <c r="K63" s="10">
        <v>936</v>
      </c>
      <c r="L63" s="10">
        <v>973.4</v>
      </c>
    </row>
    <row r="64" spans="1:12" ht="205.5" customHeight="1">
      <c r="A64" s="8"/>
      <c r="B64" s="19"/>
      <c r="C64" s="13" t="s">
        <v>148</v>
      </c>
      <c r="D64" s="27" t="s">
        <v>147</v>
      </c>
      <c r="E64" s="37"/>
      <c r="F64" s="13"/>
      <c r="G64" s="17">
        <v>0</v>
      </c>
      <c r="H64" s="17">
        <f>H65</f>
        <v>0.5</v>
      </c>
      <c r="I64" s="49">
        <v>0</v>
      </c>
      <c r="J64" s="17">
        <v>0</v>
      </c>
      <c r="K64" s="17">
        <v>0</v>
      </c>
      <c r="L64" s="17">
        <v>0</v>
      </c>
    </row>
    <row r="65" spans="1:12" ht="161.25" customHeight="1">
      <c r="A65" s="8"/>
      <c r="B65" s="19"/>
      <c r="C65" s="13" t="s">
        <v>265</v>
      </c>
      <c r="D65" s="13" t="s">
        <v>11</v>
      </c>
      <c r="E65" s="36" t="s">
        <v>239</v>
      </c>
      <c r="F65" s="13"/>
      <c r="G65" s="17">
        <v>0</v>
      </c>
      <c r="H65" s="17">
        <v>0.5</v>
      </c>
      <c r="I65" s="50">
        <v>0</v>
      </c>
      <c r="J65" s="10">
        <v>0</v>
      </c>
      <c r="K65" s="10">
        <v>0</v>
      </c>
      <c r="L65" s="10">
        <v>0</v>
      </c>
    </row>
    <row r="66" spans="1:12" ht="106.5" customHeight="1" hidden="1">
      <c r="A66" s="8"/>
      <c r="B66" s="19"/>
      <c r="C66" s="13" t="s">
        <v>150</v>
      </c>
      <c r="D66" s="13" t="s">
        <v>149</v>
      </c>
      <c r="E66" s="36"/>
      <c r="F66" s="13"/>
      <c r="G66" s="17"/>
      <c r="H66" s="17"/>
      <c r="I66" s="49"/>
      <c r="J66" s="17"/>
      <c r="K66" s="17"/>
      <c r="L66" s="17"/>
    </row>
    <row r="67" spans="1:12" ht="106.5" customHeight="1">
      <c r="A67" s="8"/>
      <c r="B67" s="19"/>
      <c r="C67" s="13" t="s">
        <v>266</v>
      </c>
      <c r="D67" s="13" t="s">
        <v>149</v>
      </c>
      <c r="E67" s="36" t="s">
        <v>239</v>
      </c>
      <c r="F67" s="13"/>
      <c r="G67" s="17">
        <f>G68</f>
        <v>3754</v>
      </c>
      <c r="H67" s="17">
        <v>3155.8</v>
      </c>
      <c r="I67" s="49">
        <f>I68</f>
        <v>3754</v>
      </c>
      <c r="J67" s="49">
        <f>J68</f>
        <v>4672.5</v>
      </c>
      <c r="K67" s="49">
        <f>K68</f>
        <v>4859.4</v>
      </c>
      <c r="L67" s="49">
        <f>L68</f>
        <v>5053.8</v>
      </c>
    </row>
    <row r="68" spans="1:12" ht="91.5" customHeight="1">
      <c r="A68" s="8"/>
      <c r="B68" s="19"/>
      <c r="C68" s="13" t="s">
        <v>267</v>
      </c>
      <c r="D68" s="13" t="s">
        <v>12</v>
      </c>
      <c r="E68" s="36" t="s">
        <v>239</v>
      </c>
      <c r="F68" s="13"/>
      <c r="G68" s="17">
        <v>3754</v>
      </c>
      <c r="H68" s="17">
        <v>3155.8</v>
      </c>
      <c r="I68" s="49">
        <v>3754</v>
      </c>
      <c r="J68" s="10">
        <v>4672.5</v>
      </c>
      <c r="K68" s="10">
        <v>4859.4</v>
      </c>
      <c r="L68" s="10">
        <v>5053.8</v>
      </c>
    </row>
    <row r="69" spans="1:12" ht="84" customHeight="1" hidden="1">
      <c r="A69" s="8"/>
      <c r="B69" s="19"/>
      <c r="C69" s="13" t="s">
        <v>152</v>
      </c>
      <c r="D69" s="13" t="s">
        <v>151</v>
      </c>
      <c r="E69" s="36"/>
      <c r="F69" s="13"/>
      <c r="G69" s="17"/>
      <c r="H69" s="17"/>
      <c r="I69" s="49"/>
      <c r="J69" s="17"/>
      <c r="K69" s="17"/>
      <c r="L69" s="17"/>
    </row>
    <row r="70" spans="1:12" ht="84" customHeight="1">
      <c r="A70" s="8"/>
      <c r="B70" s="19"/>
      <c r="C70" s="14" t="s">
        <v>268</v>
      </c>
      <c r="D70" s="14" t="s">
        <v>244</v>
      </c>
      <c r="E70" s="96" t="s">
        <v>239</v>
      </c>
      <c r="F70" s="14"/>
      <c r="G70" s="22">
        <f aca="true" t="shared" si="6" ref="G70:L71">G71</f>
        <v>2468.5</v>
      </c>
      <c r="H70" s="22">
        <f t="shared" si="6"/>
        <v>2468.5</v>
      </c>
      <c r="I70" s="22">
        <f t="shared" si="6"/>
        <v>2468.5</v>
      </c>
      <c r="J70" s="22">
        <f t="shared" si="6"/>
        <v>487.5</v>
      </c>
      <c r="K70" s="22">
        <f t="shared" si="6"/>
        <v>507</v>
      </c>
      <c r="L70" s="22">
        <f t="shared" si="6"/>
        <v>527.3</v>
      </c>
    </row>
    <row r="71" spans="1:12" ht="119.25" customHeight="1">
      <c r="A71" s="8"/>
      <c r="B71" s="19"/>
      <c r="C71" s="13" t="s">
        <v>269</v>
      </c>
      <c r="D71" s="13" t="s">
        <v>151</v>
      </c>
      <c r="E71" s="36" t="s">
        <v>239</v>
      </c>
      <c r="F71" s="13"/>
      <c r="G71" s="17">
        <f t="shared" si="6"/>
        <v>2468.5</v>
      </c>
      <c r="H71" s="17">
        <f t="shared" si="6"/>
        <v>2468.5</v>
      </c>
      <c r="I71" s="17">
        <f t="shared" si="6"/>
        <v>2468.5</v>
      </c>
      <c r="J71" s="17">
        <f>J72</f>
        <v>487.5</v>
      </c>
      <c r="K71" s="17">
        <f>K72</f>
        <v>507</v>
      </c>
      <c r="L71" s="17">
        <f>L72</f>
        <v>527.3</v>
      </c>
    </row>
    <row r="72" spans="1:12" ht="130.5" customHeight="1">
      <c r="A72" s="8"/>
      <c r="B72" s="19"/>
      <c r="C72" s="13" t="s">
        <v>270</v>
      </c>
      <c r="D72" s="13" t="s">
        <v>13</v>
      </c>
      <c r="E72" s="36" t="s">
        <v>239</v>
      </c>
      <c r="F72" s="13"/>
      <c r="G72" s="17">
        <v>2468.5</v>
      </c>
      <c r="H72" s="17">
        <v>2468.5</v>
      </c>
      <c r="I72" s="50">
        <v>2468.5</v>
      </c>
      <c r="J72" s="10">
        <v>487.5</v>
      </c>
      <c r="K72" s="10">
        <v>507</v>
      </c>
      <c r="L72" s="10">
        <v>527.3</v>
      </c>
    </row>
    <row r="73" spans="1:12" ht="211.5" customHeight="1">
      <c r="A73" s="8"/>
      <c r="B73" s="19"/>
      <c r="C73" s="14" t="s">
        <v>154</v>
      </c>
      <c r="D73" s="71" t="s">
        <v>153</v>
      </c>
      <c r="E73" s="29"/>
      <c r="F73" s="14"/>
      <c r="G73" s="22">
        <f>G74</f>
        <v>3219.8</v>
      </c>
      <c r="H73" s="22">
        <v>2882.2</v>
      </c>
      <c r="I73" s="66">
        <f aca="true" t="shared" si="7" ref="I73:L74">I74</f>
        <v>3498.5</v>
      </c>
      <c r="J73" s="22">
        <f t="shared" si="7"/>
        <v>3466.5</v>
      </c>
      <c r="K73" s="22">
        <f t="shared" si="7"/>
        <v>3605.2</v>
      </c>
      <c r="L73" s="22">
        <f t="shared" si="7"/>
        <v>3749.4</v>
      </c>
    </row>
    <row r="74" spans="1:12" ht="215.25" customHeight="1">
      <c r="A74" s="8"/>
      <c r="B74" s="19"/>
      <c r="C74" s="13" t="s">
        <v>156</v>
      </c>
      <c r="D74" s="27" t="s">
        <v>155</v>
      </c>
      <c r="E74" s="36"/>
      <c r="F74" s="13"/>
      <c r="G74" s="17">
        <f>G75</f>
        <v>3219.8</v>
      </c>
      <c r="H74" s="17">
        <v>2882.2</v>
      </c>
      <c r="I74" s="49">
        <f t="shared" si="7"/>
        <v>3498.5</v>
      </c>
      <c r="J74" s="17">
        <f t="shared" si="7"/>
        <v>3466.5</v>
      </c>
      <c r="K74" s="17">
        <f t="shared" si="7"/>
        <v>3605.2</v>
      </c>
      <c r="L74" s="17">
        <f t="shared" si="7"/>
        <v>3749.4</v>
      </c>
    </row>
    <row r="75" spans="1:12" ht="194.25" customHeight="1">
      <c r="A75" s="8"/>
      <c r="B75" s="19"/>
      <c r="C75" s="13" t="s">
        <v>118</v>
      </c>
      <c r="D75" s="13" t="s">
        <v>14</v>
      </c>
      <c r="E75" s="36" t="s">
        <v>239</v>
      </c>
      <c r="F75" s="13"/>
      <c r="G75" s="17">
        <v>3219.8</v>
      </c>
      <c r="H75" s="17">
        <v>2882.2</v>
      </c>
      <c r="I75" s="49">
        <v>3498.5</v>
      </c>
      <c r="J75" s="17">
        <v>3466.5</v>
      </c>
      <c r="K75" s="17">
        <v>3605.2</v>
      </c>
      <c r="L75" s="17">
        <v>3749.4</v>
      </c>
    </row>
    <row r="76" spans="1:12" ht="204" hidden="1">
      <c r="A76" s="8"/>
      <c r="B76" s="19"/>
      <c r="C76" s="13" t="s">
        <v>118</v>
      </c>
      <c r="D76" s="13" t="s">
        <v>14</v>
      </c>
      <c r="E76" s="36" t="s">
        <v>117</v>
      </c>
      <c r="F76" s="13"/>
      <c r="G76" s="17"/>
      <c r="H76" s="17"/>
      <c r="I76" s="50"/>
      <c r="J76" s="10"/>
      <c r="K76" s="10"/>
      <c r="L76" s="10"/>
    </row>
    <row r="77" spans="1:12" ht="216.75" hidden="1">
      <c r="A77" s="8"/>
      <c r="B77" s="19"/>
      <c r="C77" s="13" t="s">
        <v>119</v>
      </c>
      <c r="D77" s="25" t="s">
        <v>15</v>
      </c>
      <c r="E77" s="36" t="s">
        <v>117</v>
      </c>
      <c r="F77" s="13"/>
      <c r="G77" s="17"/>
      <c r="H77" s="17"/>
      <c r="I77" s="50"/>
      <c r="J77" s="10"/>
      <c r="K77" s="10"/>
      <c r="L77" s="10"/>
    </row>
    <row r="78" spans="1:12" ht="255" hidden="1">
      <c r="A78" s="8"/>
      <c r="B78" s="19"/>
      <c r="C78" s="13" t="s">
        <v>120</v>
      </c>
      <c r="D78" s="25" t="s">
        <v>16</v>
      </c>
      <c r="E78" s="36" t="s">
        <v>117</v>
      </c>
      <c r="F78" s="13"/>
      <c r="G78" s="17"/>
      <c r="H78" s="17"/>
      <c r="I78" s="50"/>
      <c r="J78" s="10"/>
      <c r="K78" s="10"/>
      <c r="L78" s="10"/>
    </row>
    <row r="79" spans="1:12" ht="57.75" customHeight="1">
      <c r="A79" s="12"/>
      <c r="B79" s="9" t="s">
        <v>231</v>
      </c>
      <c r="C79" s="14" t="s">
        <v>157</v>
      </c>
      <c r="D79" s="26" t="s">
        <v>231</v>
      </c>
      <c r="E79" s="29"/>
      <c r="F79" s="14"/>
      <c r="G79" s="22">
        <f aca="true" t="shared" si="8" ref="G79:L79">G80</f>
        <v>1837.6999999999998</v>
      </c>
      <c r="H79" s="22">
        <f t="shared" si="8"/>
        <v>1559.9</v>
      </c>
      <c r="I79" s="66">
        <f t="shared" si="8"/>
        <v>681.8</v>
      </c>
      <c r="J79" s="22">
        <f t="shared" si="8"/>
        <v>935.4000000000001</v>
      </c>
      <c r="K79" s="22">
        <f t="shared" si="8"/>
        <v>972.8</v>
      </c>
      <c r="L79" s="22">
        <f t="shared" si="8"/>
        <v>1011.7</v>
      </c>
    </row>
    <row r="80" spans="1:12" ht="60" customHeight="1">
      <c r="A80" s="8"/>
      <c r="B80" s="19"/>
      <c r="C80" s="13" t="s">
        <v>159</v>
      </c>
      <c r="D80" s="25" t="s">
        <v>158</v>
      </c>
      <c r="E80" s="36"/>
      <c r="F80" s="13"/>
      <c r="G80" s="17">
        <f>G81+G82+G83</f>
        <v>1837.6999999999998</v>
      </c>
      <c r="H80" s="17">
        <f>H81+H82+H83</f>
        <v>1559.9</v>
      </c>
      <c r="I80" s="49">
        <f>I81+I82+I83</f>
        <v>681.8</v>
      </c>
      <c r="J80" s="17">
        <f>J81+J82</f>
        <v>935.4000000000001</v>
      </c>
      <c r="K80" s="17">
        <f>K81+K82</f>
        <v>972.8</v>
      </c>
      <c r="L80" s="17">
        <f>L81+L82</f>
        <v>1011.7</v>
      </c>
    </row>
    <row r="81" spans="1:12" ht="158.25" customHeight="1">
      <c r="A81" s="8"/>
      <c r="B81" s="19"/>
      <c r="C81" s="13" t="s">
        <v>246</v>
      </c>
      <c r="D81" s="13" t="s">
        <v>17</v>
      </c>
      <c r="E81" s="35" t="s">
        <v>160</v>
      </c>
      <c r="F81" s="13"/>
      <c r="G81" s="17">
        <v>350.4</v>
      </c>
      <c r="H81" s="17">
        <v>108.8</v>
      </c>
      <c r="I81" s="50">
        <v>47.7</v>
      </c>
      <c r="J81" s="10">
        <v>275.7</v>
      </c>
      <c r="K81" s="10">
        <v>287</v>
      </c>
      <c r="L81" s="10">
        <v>298.5</v>
      </c>
    </row>
    <row r="82" spans="1:12" ht="155.25" customHeight="1">
      <c r="A82" s="8"/>
      <c r="B82" s="19"/>
      <c r="C82" s="13" t="s">
        <v>245</v>
      </c>
      <c r="D82" s="13" t="s">
        <v>18</v>
      </c>
      <c r="E82" s="36" t="s">
        <v>160</v>
      </c>
      <c r="F82" s="13"/>
      <c r="G82" s="17">
        <v>650.4</v>
      </c>
      <c r="H82" s="17">
        <v>417.2</v>
      </c>
      <c r="I82" s="50">
        <v>182.1</v>
      </c>
      <c r="J82" s="10">
        <v>659.7</v>
      </c>
      <c r="K82" s="10">
        <v>685.8</v>
      </c>
      <c r="L82" s="10">
        <v>713.2</v>
      </c>
    </row>
    <row r="83" spans="1:12" ht="140.25">
      <c r="A83" s="8"/>
      <c r="B83" s="19"/>
      <c r="C83" s="13" t="s">
        <v>315</v>
      </c>
      <c r="D83" s="13" t="s">
        <v>19</v>
      </c>
      <c r="E83" s="36" t="s">
        <v>160</v>
      </c>
      <c r="F83" s="13"/>
      <c r="G83" s="17">
        <v>836.9</v>
      </c>
      <c r="H83" s="17">
        <v>1033.9</v>
      </c>
      <c r="I83" s="50">
        <v>452</v>
      </c>
      <c r="J83" s="10">
        <v>0</v>
      </c>
      <c r="K83" s="10">
        <v>0</v>
      </c>
      <c r="L83" s="10">
        <v>0</v>
      </c>
    </row>
    <row r="84" spans="1:12" ht="105" customHeight="1">
      <c r="A84" s="12"/>
      <c r="B84" s="9" t="s">
        <v>232</v>
      </c>
      <c r="C84" s="14" t="s">
        <v>161</v>
      </c>
      <c r="D84" s="14" t="s">
        <v>232</v>
      </c>
      <c r="E84" s="29"/>
      <c r="F84" s="14"/>
      <c r="G84" s="22">
        <f>G88</f>
        <v>5369.2</v>
      </c>
      <c r="H84" s="22">
        <f>H85+H88</f>
        <v>5255.1</v>
      </c>
      <c r="I84" s="66">
        <f>I88</f>
        <v>6224.5</v>
      </c>
      <c r="J84" s="22">
        <f>J88</f>
        <v>5352.9</v>
      </c>
      <c r="K84" s="22">
        <f>K88</f>
        <v>5567</v>
      </c>
      <c r="L84" s="22">
        <f>L88</f>
        <v>5789.7</v>
      </c>
    </row>
    <row r="85" spans="1:12" ht="35.25" customHeight="1">
      <c r="A85" s="8"/>
      <c r="B85" s="19"/>
      <c r="C85" s="13" t="s">
        <v>163</v>
      </c>
      <c r="D85" s="13" t="s">
        <v>162</v>
      </c>
      <c r="E85" s="36"/>
      <c r="F85" s="13"/>
      <c r="G85" s="17">
        <v>0</v>
      </c>
      <c r="H85" s="17">
        <v>0</v>
      </c>
      <c r="I85" s="49">
        <v>0</v>
      </c>
      <c r="J85" s="17">
        <v>0</v>
      </c>
      <c r="K85" s="17">
        <v>0</v>
      </c>
      <c r="L85" s="17">
        <v>0</v>
      </c>
    </row>
    <row r="86" spans="1:12" ht="38.25" customHeight="1">
      <c r="A86" s="8"/>
      <c r="B86" s="16" t="s">
        <v>162</v>
      </c>
      <c r="C86" s="13" t="s">
        <v>165</v>
      </c>
      <c r="D86" s="13" t="s">
        <v>164</v>
      </c>
      <c r="E86" s="36"/>
      <c r="F86" s="13"/>
      <c r="G86" s="17">
        <v>0</v>
      </c>
      <c r="H86" s="17">
        <v>0</v>
      </c>
      <c r="I86" s="49">
        <v>0</v>
      </c>
      <c r="J86" s="17">
        <v>0</v>
      </c>
      <c r="K86" s="17">
        <v>0</v>
      </c>
      <c r="L86" s="17">
        <v>0</v>
      </c>
    </row>
    <row r="87" spans="1:12" ht="76.5" customHeight="1">
      <c r="A87" s="8"/>
      <c r="B87" s="19"/>
      <c r="C87" s="13" t="s">
        <v>257</v>
      </c>
      <c r="D87" s="13" t="s">
        <v>20</v>
      </c>
      <c r="E87" s="36" t="s">
        <v>239</v>
      </c>
      <c r="F87" s="13"/>
      <c r="G87" s="17">
        <v>0</v>
      </c>
      <c r="H87" s="17">
        <v>0</v>
      </c>
      <c r="I87" s="50">
        <v>0</v>
      </c>
      <c r="J87" s="10">
        <v>0</v>
      </c>
      <c r="K87" s="10">
        <v>0</v>
      </c>
      <c r="L87" s="10">
        <v>0</v>
      </c>
    </row>
    <row r="88" spans="1:12" ht="41.25" customHeight="1">
      <c r="A88" s="8"/>
      <c r="B88" s="16" t="s">
        <v>168</v>
      </c>
      <c r="C88" s="13" t="s">
        <v>169</v>
      </c>
      <c r="D88" s="13" t="s">
        <v>168</v>
      </c>
      <c r="E88" s="36"/>
      <c r="F88" s="13"/>
      <c r="G88" s="17">
        <f aca="true" t="shared" si="9" ref="G88:L88">G89</f>
        <v>5369.2</v>
      </c>
      <c r="H88" s="17">
        <f t="shared" si="9"/>
        <v>5255.1</v>
      </c>
      <c r="I88" s="49">
        <f t="shared" si="9"/>
        <v>6224.5</v>
      </c>
      <c r="J88" s="17">
        <f t="shared" si="9"/>
        <v>5352.9</v>
      </c>
      <c r="K88" s="17">
        <f t="shared" si="9"/>
        <v>5567</v>
      </c>
      <c r="L88" s="17">
        <f t="shared" si="9"/>
        <v>5789.7</v>
      </c>
    </row>
    <row r="89" spans="1:12" ht="45" customHeight="1">
      <c r="A89" s="8"/>
      <c r="B89" s="19"/>
      <c r="C89" s="13" t="s">
        <v>167</v>
      </c>
      <c r="D89" s="13" t="s">
        <v>166</v>
      </c>
      <c r="E89" s="36"/>
      <c r="F89" s="13"/>
      <c r="G89" s="17">
        <f>G90+G93</f>
        <v>5369.2</v>
      </c>
      <c r="H89" s="17">
        <f>H90+H93</f>
        <v>5255.1</v>
      </c>
      <c r="I89" s="49">
        <f>I90+I93</f>
        <v>6224.5</v>
      </c>
      <c r="J89" s="17">
        <f>J90</f>
        <v>5352.9</v>
      </c>
      <c r="K89" s="17">
        <f>K90</f>
        <v>5567</v>
      </c>
      <c r="L89" s="17">
        <f>L90</f>
        <v>5789.7</v>
      </c>
    </row>
    <row r="90" spans="1:12" ht="76.5" customHeight="1">
      <c r="A90" s="8"/>
      <c r="B90" s="19"/>
      <c r="C90" s="13" t="s">
        <v>256</v>
      </c>
      <c r="D90" s="13" t="s">
        <v>121</v>
      </c>
      <c r="E90" s="36" t="s">
        <v>239</v>
      </c>
      <c r="F90" s="13"/>
      <c r="G90" s="17">
        <v>5369.2</v>
      </c>
      <c r="H90" s="17">
        <v>4949.6</v>
      </c>
      <c r="I90" s="49">
        <v>5863.5</v>
      </c>
      <c r="J90" s="17">
        <v>5352.9</v>
      </c>
      <c r="K90" s="17">
        <v>5567</v>
      </c>
      <c r="L90" s="17">
        <v>5789.7</v>
      </c>
    </row>
    <row r="91" spans="1:12" ht="72" hidden="1">
      <c r="A91" s="8"/>
      <c r="B91" s="19"/>
      <c r="C91" s="13" t="s">
        <v>170</v>
      </c>
      <c r="D91" s="13" t="s">
        <v>21</v>
      </c>
      <c r="E91" s="36" t="s">
        <v>117</v>
      </c>
      <c r="F91" s="13"/>
      <c r="G91" s="17"/>
      <c r="H91" s="17"/>
      <c r="I91" s="50"/>
      <c r="J91" s="10"/>
      <c r="K91" s="10"/>
      <c r="L91" s="10"/>
    </row>
    <row r="92" spans="1:12" ht="72" hidden="1">
      <c r="A92" s="8"/>
      <c r="B92" s="19"/>
      <c r="C92" s="13" t="s">
        <v>171</v>
      </c>
      <c r="D92" s="13" t="s">
        <v>22</v>
      </c>
      <c r="E92" s="36" t="s">
        <v>117</v>
      </c>
      <c r="F92" s="13"/>
      <c r="G92" s="17"/>
      <c r="H92" s="17"/>
      <c r="I92" s="50"/>
      <c r="J92" s="10"/>
      <c r="K92" s="10"/>
      <c r="L92" s="10"/>
    </row>
    <row r="93" spans="1:12" ht="100.5" customHeight="1">
      <c r="A93" s="8"/>
      <c r="B93" s="19"/>
      <c r="C93" s="13" t="s">
        <v>255</v>
      </c>
      <c r="D93" s="13" t="s">
        <v>121</v>
      </c>
      <c r="E93" s="36" t="s">
        <v>240</v>
      </c>
      <c r="F93" s="13"/>
      <c r="G93" s="17">
        <v>0</v>
      </c>
      <c r="H93" s="17">
        <v>305.5</v>
      </c>
      <c r="I93" s="50">
        <v>361</v>
      </c>
      <c r="J93" s="10">
        <v>0</v>
      </c>
      <c r="K93" s="10">
        <v>0</v>
      </c>
      <c r="L93" s="10">
        <v>0</v>
      </c>
    </row>
    <row r="94" spans="1:12" ht="72.75" customHeight="1">
      <c r="A94" s="12"/>
      <c r="B94" s="9" t="s">
        <v>233</v>
      </c>
      <c r="C94" s="14" t="s">
        <v>172</v>
      </c>
      <c r="D94" s="14" t="s">
        <v>233</v>
      </c>
      <c r="E94" s="29"/>
      <c r="F94" s="14"/>
      <c r="G94" s="22">
        <f>G95+G99+G105</f>
        <v>12368.7</v>
      </c>
      <c r="H94" s="22">
        <f>H95+H99+H105</f>
        <v>9796.2</v>
      </c>
      <c r="I94" s="66">
        <f>I95+I99+I105</f>
        <v>11003.599999999999</v>
      </c>
      <c r="J94" s="22">
        <f>J99+J104</f>
        <v>8503</v>
      </c>
      <c r="K94" s="22">
        <f>K99+K104</f>
        <v>7652.7</v>
      </c>
      <c r="L94" s="22">
        <f>L99+L104</f>
        <v>6887.4</v>
      </c>
    </row>
    <row r="95" spans="1:12" ht="197.25" customHeight="1">
      <c r="A95" s="8"/>
      <c r="B95" s="19"/>
      <c r="C95" s="13" t="s">
        <v>174</v>
      </c>
      <c r="D95" s="27" t="s">
        <v>173</v>
      </c>
      <c r="E95" s="36"/>
      <c r="F95" s="13"/>
      <c r="G95" s="17">
        <f>G96</f>
        <v>138.5</v>
      </c>
      <c r="H95" s="17">
        <v>142.5</v>
      </c>
      <c r="I95" s="49">
        <v>138.5</v>
      </c>
      <c r="J95" s="17">
        <v>0</v>
      </c>
      <c r="K95" s="17">
        <v>0</v>
      </c>
      <c r="L95" s="17">
        <v>0</v>
      </c>
    </row>
    <row r="96" spans="1:12" ht="246" customHeight="1">
      <c r="A96" s="8"/>
      <c r="B96" s="19"/>
      <c r="C96" s="13" t="s">
        <v>176</v>
      </c>
      <c r="D96" s="27" t="s">
        <v>175</v>
      </c>
      <c r="E96" s="36"/>
      <c r="F96" s="13"/>
      <c r="G96" s="17">
        <f>G97+G98</f>
        <v>138.5</v>
      </c>
      <c r="H96" s="17">
        <v>142.5</v>
      </c>
      <c r="I96" s="49">
        <f>I97+I98</f>
        <v>138.5</v>
      </c>
      <c r="J96" s="17">
        <v>0</v>
      </c>
      <c r="K96" s="17">
        <v>0</v>
      </c>
      <c r="L96" s="17">
        <v>0</v>
      </c>
    </row>
    <row r="97" spans="1:12" ht="274.5" customHeight="1">
      <c r="A97" s="8"/>
      <c r="B97" s="19"/>
      <c r="C97" s="13" t="s">
        <v>282</v>
      </c>
      <c r="D97" s="25" t="s">
        <v>23</v>
      </c>
      <c r="E97" s="36" t="s">
        <v>117</v>
      </c>
      <c r="F97" s="13"/>
      <c r="G97" s="17">
        <v>0</v>
      </c>
      <c r="H97" s="17">
        <v>18.7</v>
      </c>
      <c r="I97" s="50">
        <v>18.1</v>
      </c>
      <c r="J97" s="10">
        <v>0</v>
      </c>
      <c r="K97" s="10">
        <v>0</v>
      </c>
      <c r="L97" s="10">
        <v>0</v>
      </c>
    </row>
    <row r="98" spans="1:12" ht="265.5" customHeight="1">
      <c r="A98" s="8"/>
      <c r="B98" s="19"/>
      <c r="C98" s="13" t="s">
        <v>177</v>
      </c>
      <c r="D98" s="25" t="s">
        <v>24</v>
      </c>
      <c r="E98" s="36" t="s">
        <v>239</v>
      </c>
      <c r="F98" s="13"/>
      <c r="G98" s="17">
        <v>138.5</v>
      </c>
      <c r="H98" s="17">
        <v>123.8</v>
      </c>
      <c r="I98" s="50">
        <v>120.4</v>
      </c>
      <c r="J98" s="10">
        <v>0</v>
      </c>
      <c r="K98" s="10">
        <v>0</v>
      </c>
      <c r="L98" s="10">
        <v>0</v>
      </c>
    </row>
    <row r="99" spans="1:12" ht="75" customHeight="1">
      <c r="A99" s="8"/>
      <c r="B99" s="19"/>
      <c r="C99" s="13" t="s">
        <v>179</v>
      </c>
      <c r="D99" s="25" t="s">
        <v>178</v>
      </c>
      <c r="E99" s="36"/>
      <c r="F99" s="13"/>
      <c r="G99" s="17">
        <f aca="true" t="shared" si="10" ref="G99:L99">G100+G102</f>
        <v>7000</v>
      </c>
      <c r="H99" s="17">
        <f t="shared" si="10"/>
        <v>4423.5</v>
      </c>
      <c r="I99" s="49">
        <f t="shared" si="10"/>
        <v>5634.9</v>
      </c>
      <c r="J99" s="49">
        <f t="shared" si="10"/>
        <v>7503</v>
      </c>
      <c r="K99" s="49">
        <f t="shared" si="10"/>
        <v>6752.7</v>
      </c>
      <c r="L99" s="49">
        <f t="shared" si="10"/>
        <v>6077.4</v>
      </c>
    </row>
    <row r="100" spans="1:12" ht="87.75" customHeight="1">
      <c r="A100" s="8"/>
      <c r="B100" s="19"/>
      <c r="C100" s="13" t="s">
        <v>181</v>
      </c>
      <c r="D100" s="25" t="s">
        <v>180</v>
      </c>
      <c r="E100" s="36"/>
      <c r="F100" s="13"/>
      <c r="G100" s="17">
        <v>6500</v>
      </c>
      <c r="H100" s="17">
        <v>3710.8</v>
      </c>
      <c r="I100" s="49">
        <v>4727.7</v>
      </c>
      <c r="J100" s="17">
        <f>J101</f>
        <v>7503</v>
      </c>
      <c r="K100" s="17">
        <f>K101</f>
        <v>6752.7</v>
      </c>
      <c r="L100" s="17">
        <f>L101</f>
        <v>6077.4</v>
      </c>
    </row>
    <row r="101" spans="1:12" ht="98.25" customHeight="1">
      <c r="A101" s="8"/>
      <c r="B101" s="19"/>
      <c r="C101" s="13" t="s">
        <v>283</v>
      </c>
      <c r="D101" s="13" t="s">
        <v>25</v>
      </c>
      <c r="E101" s="36" t="s">
        <v>239</v>
      </c>
      <c r="F101" s="13"/>
      <c r="G101" s="17">
        <v>6500</v>
      </c>
      <c r="H101" s="17">
        <v>3710.8</v>
      </c>
      <c r="I101" s="50">
        <v>4727.7</v>
      </c>
      <c r="J101" s="10">
        <v>7503</v>
      </c>
      <c r="K101" s="10">
        <v>6752.7</v>
      </c>
      <c r="L101" s="10">
        <v>6077.4</v>
      </c>
    </row>
    <row r="102" spans="1:12" ht="133.5" customHeight="1">
      <c r="A102" s="8"/>
      <c r="B102" s="19"/>
      <c r="C102" s="13" t="s">
        <v>183</v>
      </c>
      <c r="D102" s="13" t="s">
        <v>182</v>
      </c>
      <c r="E102" s="36"/>
      <c r="F102" s="13"/>
      <c r="G102" s="17">
        <v>500</v>
      </c>
      <c r="H102" s="17">
        <v>712.7</v>
      </c>
      <c r="I102" s="49">
        <v>907.2</v>
      </c>
      <c r="J102" s="17">
        <v>0</v>
      </c>
      <c r="K102" s="17">
        <v>0</v>
      </c>
      <c r="L102" s="17">
        <v>0</v>
      </c>
    </row>
    <row r="103" spans="1:12" ht="153.75" customHeight="1">
      <c r="A103" s="8"/>
      <c r="B103" s="19"/>
      <c r="C103" s="13" t="s">
        <v>284</v>
      </c>
      <c r="D103" s="13" t="s">
        <v>26</v>
      </c>
      <c r="E103" s="36" t="s">
        <v>239</v>
      </c>
      <c r="F103" s="13"/>
      <c r="G103" s="17">
        <v>500</v>
      </c>
      <c r="H103" s="17">
        <v>712.7</v>
      </c>
      <c r="I103" s="50">
        <v>907.2</v>
      </c>
      <c r="J103" s="17">
        <v>0</v>
      </c>
      <c r="K103" s="17">
        <v>0</v>
      </c>
      <c r="L103" s="17">
        <v>0</v>
      </c>
    </row>
    <row r="104" spans="1:12" ht="153.75" customHeight="1">
      <c r="A104" s="8"/>
      <c r="B104" s="19"/>
      <c r="C104" s="14" t="s">
        <v>380</v>
      </c>
      <c r="D104" s="14" t="s">
        <v>381</v>
      </c>
      <c r="E104" s="29" t="s">
        <v>239</v>
      </c>
      <c r="F104" s="14"/>
      <c r="G104" s="22">
        <v>500</v>
      </c>
      <c r="H104" s="22">
        <v>712.7</v>
      </c>
      <c r="I104" s="69">
        <v>907.2</v>
      </c>
      <c r="J104" s="22">
        <v>1000</v>
      </c>
      <c r="K104" s="22">
        <v>900</v>
      </c>
      <c r="L104" s="22">
        <v>810</v>
      </c>
    </row>
    <row r="105" spans="1:12" ht="153.75" customHeight="1">
      <c r="A105" s="8"/>
      <c r="B105" s="19"/>
      <c r="C105" s="13" t="s">
        <v>317</v>
      </c>
      <c r="D105" s="13" t="s">
        <v>316</v>
      </c>
      <c r="E105" s="36" t="s">
        <v>239</v>
      </c>
      <c r="F105" s="13"/>
      <c r="G105" s="17">
        <v>5230.2</v>
      </c>
      <c r="H105" s="17">
        <v>5230.2</v>
      </c>
      <c r="I105" s="50">
        <v>5230.2</v>
      </c>
      <c r="J105" s="17">
        <v>1000</v>
      </c>
      <c r="K105" s="17">
        <v>900</v>
      </c>
      <c r="L105" s="17">
        <v>810</v>
      </c>
    </row>
    <row r="106" spans="1:12" ht="56.25" customHeight="1">
      <c r="A106" s="12"/>
      <c r="B106" s="9" t="s">
        <v>234</v>
      </c>
      <c r="C106" s="14" t="s">
        <v>129</v>
      </c>
      <c r="D106" s="14" t="s">
        <v>234</v>
      </c>
      <c r="E106" s="29"/>
      <c r="F106" s="14"/>
      <c r="G106" s="22">
        <f>G107+G111+G113+G118+G121+G125+G127</f>
        <v>4268.8</v>
      </c>
      <c r="H106" s="22">
        <f>H107+H110+H111+H113+H117+H118+H121+H125+H128</f>
        <v>3645.4</v>
      </c>
      <c r="I106" s="66">
        <f>I107+I110+I111+I113+I117+I118+I121+I125+I127</f>
        <v>4268.8</v>
      </c>
      <c r="J106" s="22">
        <f>J136+J137+J138+J139+J140+J141+J142+J143+J145+J147</f>
        <v>540</v>
      </c>
      <c r="K106" s="22">
        <f>K136+K137+K138+K139+K140+K141+K142+K143+K145+K147</f>
        <v>561.5999999999999</v>
      </c>
      <c r="L106" s="22">
        <f>L136+L137+L138+L139+L140+L141+L142+L143+L145+L147</f>
        <v>584.1</v>
      </c>
    </row>
    <row r="107" spans="1:12" ht="62.25" customHeight="1">
      <c r="A107" s="8"/>
      <c r="B107" s="19"/>
      <c r="C107" s="14" t="s">
        <v>131</v>
      </c>
      <c r="D107" s="14" t="s">
        <v>130</v>
      </c>
      <c r="E107" s="29"/>
      <c r="F107" s="14"/>
      <c r="G107" s="22">
        <f>G109</f>
        <v>3</v>
      </c>
      <c r="H107" s="22">
        <f>H108+H109</f>
        <v>5.3999999999999995</v>
      </c>
      <c r="I107" s="66">
        <f>I108+I109</f>
        <v>6.3999999999999995</v>
      </c>
      <c r="J107" s="22">
        <v>0</v>
      </c>
      <c r="K107" s="22">
        <v>0</v>
      </c>
      <c r="L107" s="22">
        <v>0</v>
      </c>
    </row>
    <row r="108" spans="1:12" ht="190.5" customHeight="1">
      <c r="A108" s="8"/>
      <c r="B108" s="19"/>
      <c r="C108" s="13" t="s">
        <v>318</v>
      </c>
      <c r="D108" s="95" t="s">
        <v>319</v>
      </c>
      <c r="E108" s="36" t="s">
        <v>98</v>
      </c>
      <c r="F108" s="13"/>
      <c r="G108" s="17">
        <v>0</v>
      </c>
      <c r="H108" s="17">
        <v>0.3</v>
      </c>
      <c r="I108" s="49">
        <v>0.3</v>
      </c>
      <c r="J108" s="17">
        <v>0</v>
      </c>
      <c r="K108" s="17">
        <v>0</v>
      </c>
      <c r="L108" s="17">
        <v>0</v>
      </c>
    </row>
    <row r="109" spans="1:12" ht="240.75" customHeight="1">
      <c r="A109" s="8"/>
      <c r="B109" s="19"/>
      <c r="C109" s="13" t="s">
        <v>285</v>
      </c>
      <c r="D109" s="25" t="s">
        <v>27</v>
      </c>
      <c r="E109" s="36" t="s">
        <v>94</v>
      </c>
      <c r="F109" s="13"/>
      <c r="G109" s="17">
        <v>3</v>
      </c>
      <c r="H109" s="17">
        <v>5.1</v>
      </c>
      <c r="I109" s="50">
        <v>6.1</v>
      </c>
      <c r="J109" s="10">
        <v>0</v>
      </c>
      <c r="K109" s="10">
        <v>0</v>
      </c>
      <c r="L109" s="10">
        <v>0</v>
      </c>
    </row>
    <row r="110" spans="1:12" ht="240.75" customHeight="1">
      <c r="A110" s="8"/>
      <c r="B110" s="19"/>
      <c r="C110" s="13" t="s">
        <v>320</v>
      </c>
      <c r="D110" s="25" t="s">
        <v>321</v>
      </c>
      <c r="E110" s="36"/>
      <c r="F110" s="13"/>
      <c r="G110" s="17">
        <v>0</v>
      </c>
      <c r="H110" s="22">
        <v>10</v>
      </c>
      <c r="I110" s="69">
        <v>12.8</v>
      </c>
      <c r="J110" s="10">
        <v>0</v>
      </c>
      <c r="K110" s="10">
        <v>0</v>
      </c>
      <c r="L110" s="10">
        <v>0</v>
      </c>
    </row>
    <row r="111" spans="1:12" ht="172.5" customHeight="1">
      <c r="A111" s="8"/>
      <c r="B111" s="75"/>
      <c r="C111" s="14" t="s">
        <v>133</v>
      </c>
      <c r="D111" s="26" t="s">
        <v>132</v>
      </c>
      <c r="E111" s="29"/>
      <c r="F111" s="14"/>
      <c r="G111" s="22">
        <f>G112</f>
        <v>150</v>
      </c>
      <c r="H111" s="22">
        <v>198</v>
      </c>
      <c r="I111" s="66">
        <f>I112</f>
        <v>230.5</v>
      </c>
      <c r="J111" s="22">
        <v>0</v>
      </c>
      <c r="K111" s="22">
        <v>0</v>
      </c>
      <c r="L111" s="22">
        <v>0</v>
      </c>
    </row>
    <row r="112" spans="1:12" ht="177" customHeight="1">
      <c r="A112" s="8"/>
      <c r="B112" s="19"/>
      <c r="C112" s="13" t="s">
        <v>286</v>
      </c>
      <c r="D112" s="13" t="s">
        <v>28</v>
      </c>
      <c r="E112" s="36" t="s">
        <v>107</v>
      </c>
      <c r="F112" s="13"/>
      <c r="G112" s="17">
        <v>150</v>
      </c>
      <c r="H112" s="17">
        <v>198</v>
      </c>
      <c r="I112" s="50">
        <v>230.5</v>
      </c>
      <c r="J112" s="10">
        <v>0</v>
      </c>
      <c r="K112" s="10">
        <v>0</v>
      </c>
      <c r="L112" s="10">
        <v>0</v>
      </c>
    </row>
    <row r="113" spans="1:12" ht="271.5" customHeight="1">
      <c r="A113" s="8"/>
      <c r="B113" s="19"/>
      <c r="C113" s="14" t="s">
        <v>135</v>
      </c>
      <c r="D113" s="71" t="s">
        <v>134</v>
      </c>
      <c r="E113" s="29"/>
      <c r="F113" s="14"/>
      <c r="G113" s="22">
        <f>G114+G115</f>
        <v>100</v>
      </c>
      <c r="H113" s="22">
        <f>H114+H115+H116</f>
        <v>126.1</v>
      </c>
      <c r="I113" s="66">
        <f>I114+I115+I116</f>
        <v>149.4</v>
      </c>
      <c r="J113" s="22">
        <v>0</v>
      </c>
      <c r="K113" s="22">
        <v>0</v>
      </c>
      <c r="L113" s="22">
        <v>0</v>
      </c>
    </row>
    <row r="114" spans="1:12" ht="114.75" customHeight="1">
      <c r="A114" s="8"/>
      <c r="B114" s="19"/>
      <c r="C114" s="13" t="s">
        <v>322</v>
      </c>
      <c r="D114" s="27" t="s">
        <v>250</v>
      </c>
      <c r="E114" s="58" t="s">
        <v>124</v>
      </c>
      <c r="F114" s="13"/>
      <c r="G114" s="17">
        <v>0</v>
      </c>
      <c r="H114" s="17">
        <v>0.5</v>
      </c>
      <c r="I114" s="49">
        <v>0.5</v>
      </c>
      <c r="J114" s="17">
        <v>0</v>
      </c>
      <c r="K114" s="17">
        <v>0</v>
      </c>
      <c r="L114" s="17">
        <v>0</v>
      </c>
    </row>
    <row r="115" spans="1:12" ht="84" customHeight="1">
      <c r="A115" s="8"/>
      <c r="B115" s="19"/>
      <c r="C115" s="13" t="s">
        <v>287</v>
      </c>
      <c r="D115" s="13" t="s">
        <v>29</v>
      </c>
      <c r="E115" s="35" t="s">
        <v>122</v>
      </c>
      <c r="F115" s="13"/>
      <c r="G115" s="17">
        <v>100</v>
      </c>
      <c r="H115" s="17">
        <v>33</v>
      </c>
      <c r="I115" s="50">
        <v>38.6</v>
      </c>
      <c r="J115" s="10">
        <v>0</v>
      </c>
      <c r="K115" s="10">
        <v>0</v>
      </c>
      <c r="L115" s="10">
        <v>0</v>
      </c>
    </row>
    <row r="116" spans="1:12" ht="156.75" customHeight="1">
      <c r="A116" s="8"/>
      <c r="B116" s="19"/>
      <c r="C116" s="13" t="s">
        <v>288</v>
      </c>
      <c r="D116" s="13" t="s">
        <v>30</v>
      </c>
      <c r="E116" s="35" t="s">
        <v>123</v>
      </c>
      <c r="F116" s="13"/>
      <c r="G116" s="17">
        <v>0</v>
      </c>
      <c r="H116" s="17">
        <v>92.6</v>
      </c>
      <c r="I116" s="50">
        <v>110.3</v>
      </c>
      <c r="J116" s="10">
        <v>0</v>
      </c>
      <c r="K116" s="10">
        <v>0</v>
      </c>
      <c r="L116" s="10">
        <v>0</v>
      </c>
    </row>
    <row r="117" spans="1:12" ht="249.75" customHeight="1">
      <c r="A117" s="8"/>
      <c r="B117" s="19"/>
      <c r="C117" s="13" t="s">
        <v>289</v>
      </c>
      <c r="D117" s="25" t="s">
        <v>31</v>
      </c>
      <c r="E117" s="36" t="s">
        <v>124</v>
      </c>
      <c r="F117" s="13"/>
      <c r="G117" s="17">
        <v>0</v>
      </c>
      <c r="H117" s="22">
        <v>6</v>
      </c>
      <c r="I117" s="69">
        <v>8.5</v>
      </c>
      <c r="J117" s="10">
        <v>0</v>
      </c>
      <c r="K117" s="10">
        <v>0</v>
      </c>
      <c r="L117" s="10">
        <v>0</v>
      </c>
    </row>
    <row r="118" spans="1:12" ht="93" customHeight="1">
      <c r="A118" s="8"/>
      <c r="B118" s="19"/>
      <c r="C118" s="14" t="s">
        <v>137</v>
      </c>
      <c r="D118" s="26" t="s">
        <v>136</v>
      </c>
      <c r="E118" s="29"/>
      <c r="F118" s="14"/>
      <c r="G118" s="22">
        <f>G119+G1190</f>
        <v>24.3</v>
      </c>
      <c r="H118" s="22">
        <f>H119+H120</f>
        <v>190.5</v>
      </c>
      <c r="I118" s="66">
        <f>I119+I120</f>
        <v>222</v>
      </c>
      <c r="J118" s="22">
        <v>0</v>
      </c>
      <c r="K118" s="22">
        <v>0</v>
      </c>
      <c r="L118" s="22">
        <v>0</v>
      </c>
    </row>
    <row r="119" spans="1:12" ht="206.25" customHeight="1">
      <c r="A119" s="8"/>
      <c r="B119" s="19"/>
      <c r="C119" s="13" t="s">
        <v>290</v>
      </c>
      <c r="D119" s="13" t="s">
        <v>32</v>
      </c>
      <c r="E119" s="36" t="s">
        <v>124</v>
      </c>
      <c r="F119" s="13"/>
      <c r="G119" s="17">
        <v>24.3</v>
      </c>
      <c r="H119" s="17">
        <v>165.5</v>
      </c>
      <c r="I119" s="50">
        <v>192.1</v>
      </c>
      <c r="J119" s="10">
        <v>0</v>
      </c>
      <c r="K119" s="10">
        <v>0</v>
      </c>
      <c r="L119" s="10">
        <v>0</v>
      </c>
    </row>
    <row r="120" spans="1:12" ht="272.25" customHeight="1">
      <c r="A120" s="8"/>
      <c r="B120" s="19"/>
      <c r="C120" s="13" t="s">
        <v>291</v>
      </c>
      <c r="D120" s="25" t="s">
        <v>33</v>
      </c>
      <c r="E120" s="35" t="s">
        <v>125</v>
      </c>
      <c r="F120" s="13"/>
      <c r="G120" s="17"/>
      <c r="H120" s="17">
        <v>25</v>
      </c>
      <c r="I120" s="50">
        <v>29.9</v>
      </c>
      <c r="J120" s="10">
        <v>0</v>
      </c>
      <c r="K120" s="10">
        <v>0</v>
      </c>
      <c r="L120" s="10">
        <v>0</v>
      </c>
    </row>
    <row r="121" spans="1:12" ht="233.25" customHeight="1">
      <c r="A121" s="8"/>
      <c r="B121" s="19"/>
      <c r="C121" s="14" t="s">
        <v>251</v>
      </c>
      <c r="D121" s="26" t="s">
        <v>34</v>
      </c>
      <c r="E121" s="30"/>
      <c r="F121" s="14"/>
      <c r="G121" s="22">
        <f>G122+G123</f>
        <v>500</v>
      </c>
      <c r="H121" s="22">
        <f>H122+H123+H124</f>
        <v>189.9</v>
      </c>
      <c r="I121" s="66">
        <f>I122+I123+I124</f>
        <v>221.8</v>
      </c>
      <c r="J121" s="22">
        <v>0</v>
      </c>
      <c r="K121" s="22">
        <v>0</v>
      </c>
      <c r="L121" s="22">
        <v>0</v>
      </c>
    </row>
    <row r="122" spans="1:12" ht="265.5" customHeight="1">
      <c r="A122" s="8"/>
      <c r="B122" s="19"/>
      <c r="C122" s="13" t="s">
        <v>252</v>
      </c>
      <c r="D122" s="25" t="s">
        <v>34</v>
      </c>
      <c r="E122" s="35" t="s">
        <v>126</v>
      </c>
      <c r="F122" s="13"/>
      <c r="G122" s="17">
        <v>250</v>
      </c>
      <c r="H122" s="17">
        <v>4</v>
      </c>
      <c r="I122" s="50">
        <v>4.3</v>
      </c>
      <c r="J122" s="10">
        <v>0</v>
      </c>
      <c r="K122" s="10">
        <v>0</v>
      </c>
      <c r="L122" s="10">
        <v>0</v>
      </c>
    </row>
    <row r="123" spans="1:12" ht="258" customHeight="1">
      <c r="A123" s="8"/>
      <c r="B123" s="19"/>
      <c r="C123" s="13" t="s">
        <v>292</v>
      </c>
      <c r="D123" s="25" t="s">
        <v>35</v>
      </c>
      <c r="E123" s="36" t="s">
        <v>124</v>
      </c>
      <c r="F123" s="13"/>
      <c r="G123" s="17">
        <v>250</v>
      </c>
      <c r="H123" s="17">
        <v>183.4</v>
      </c>
      <c r="I123" s="50">
        <v>215</v>
      </c>
      <c r="J123" s="10">
        <v>0</v>
      </c>
      <c r="K123" s="10">
        <v>0</v>
      </c>
      <c r="L123" s="10">
        <v>0</v>
      </c>
    </row>
    <row r="124" spans="1:12" ht="258" customHeight="1">
      <c r="A124" s="8"/>
      <c r="B124" s="19"/>
      <c r="C124" s="13" t="s">
        <v>323</v>
      </c>
      <c r="D124" s="25" t="s">
        <v>35</v>
      </c>
      <c r="E124" s="36" t="s">
        <v>326</v>
      </c>
      <c r="F124" s="13"/>
      <c r="G124" s="17"/>
      <c r="H124" s="17">
        <v>2.5</v>
      </c>
      <c r="I124" s="50">
        <v>2.5</v>
      </c>
      <c r="J124" s="10">
        <v>0</v>
      </c>
      <c r="K124" s="10">
        <v>0</v>
      </c>
      <c r="L124" s="10">
        <v>0</v>
      </c>
    </row>
    <row r="125" spans="1:12" ht="123" customHeight="1">
      <c r="A125" s="8"/>
      <c r="B125" s="19"/>
      <c r="C125" s="14" t="s">
        <v>139</v>
      </c>
      <c r="D125" s="26" t="s">
        <v>138</v>
      </c>
      <c r="E125" s="29"/>
      <c r="F125" s="14"/>
      <c r="G125" s="22">
        <f>G126</f>
        <v>50</v>
      </c>
      <c r="H125" s="22">
        <f>H126</f>
        <v>23</v>
      </c>
      <c r="I125" s="66">
        <f>I126</f>
        <v>25.6</v>
      </c>
      <c r="J125" s="22">
        <v>0</v>
      </c>
      <c r="K125" s="22">
        <v>0</v>
      </c>
      <c r="L125" s="22">
        <v>0</v>
      </c>
    </row>
    <row r="126" spans="1:12" ht="128.25" customHeight="1">
      <c r="A126" s="8"/>
      <c r="B126" s="19"/>
      <c r="C126" s="13" t="s">
        <v>249</v>
      </c>
      <c r="D126" s="13" t="s">
        <v>36</v>
      </c>
      <c r="E126" s="36" t="s">
        <v>126</v>
      </c>
      <c r="F126" s="13"/>
      <c r="G126" s="17">
        <v>50</v>
      </c>
      <c r="H126" s="17">
        <v>23</v>
      </c>
      <c r="I126" s="50">
        <v>25.6</v>
      </c>
      <c r="J126" s="10">
        <v>0</v>
      </c>
      <c r="K126" s="10">
        <v>0</v>
      </c>
      <c r="L126" s="10">
        <v>0</v>
      </c>
    </row>
    <row r="127" spans="1:12" ht="62.25" customHeight="1">
      <c r="A127" s="8"/>
      <c r="B127" s="19"/>
      <c r="C127" s="14" t="s">
        <v>141</v>
      </c>
      <c r="D127" s="14" t="s">
        <v>140</v>
      </c>
      <c r="E127" s="29"/>
      <c r="F127" s="14"/>
      <c r="G127" s="22">
        <f>G128</f>
        <v>3441.5</v>
      </c>
      <c r="H127" s="22">
        <f>H129+H130+H131+H132+H133+H134</f>
        <v>2896.5</v>
      </c>
      <c r="I127" s="66">
        <f>I128</f>
        <v>3391.8</v>
      </c>
      <c r="J127" s="22">
        <v>0</v>
      </c>
      <c r="K127" s="22">
        <v>0</v>
      </c>
      <c r="L127" s="22">
        <v>0</v>
      </c>
    </row>
    <row r="128" spans="1:12" ht="78" customHeight="1">
      <c r="A128" s="8"/>
      <c r="B128" s="19"/>
      <c r="C128" s="14" t="s">
        <v>293</v>
      </c>
      <c r="D128" s="14" t="s">
        <v>37</v>
      </c>
      <c r="E128" s="29"/>
      <c r="F128" s="14"/>
      <c r="G128" s="22">
        <f>G129+G130+G131+G132+G133+G134</f>
        <v>3441.5</v>
      </c>
      <c r="H128" s="22">
        <f>H129+H130+H131+H132+H133+H134</f>
        <v>2896.5</v>
      </c>
      <c r="I128" s="66">
        <f>I129+I130+I131+I132+I133+I134</f>
        <v>3391.8</v>
      </c>
      <c r="J128" s="22">
        <v>0</v>
      </c>
      <c r="K128" s="22">
        <v>0</v>
      </c>
      <c r="L128" s="22">
        <v>0</v>
      </c>
    </row>
    <row r="129" spans="1:12" ht="79.5" customHeight="1">
      <c r="A129" s="8"/>
      <c r="B129" s="19"/>
      <c r="C129" s="13" t="s">
        <v>294</v>
      </c>
      <c r="D129" s="13" t="s">
        <v>37</v>
      </c>
      <c r="E129" s="36" t="s">
        <v>239</v>
      </c>
      <c r="F129" s="13"/>
      <c r="G129" s="17">
        <v>52.3</v>
      </c>
      <c r="H129" s="17">
        <v>379</v>
      </c>
      <c r="I129" s="50">
        <v>443.9</v>
      </c>
      <c r="J129" s="10">
        <v>0</v>
      </c>
      <c r="K129" s="10">
        <v>0</v>
      </c>
      <c r="L129" s="10">
        <v>0</v>
      </c>
    </row>
    <row r="130" spans="1:12" ht="92.25" customHeight="1">
      <c r="A130" s="8"/>
      <c r="B130" s="19"/>
      <c r="C130" s="13" t="s">
        <v>295</v>
      </c>
      <c r="D130" s="13" t="s">
        <v>37</v>
      </c>
      <c r="E130" s="35" t="s">
        <v>126</v>
      </c>
      <c r="F130" s="13"/>
      <c r="G130" s="17">
        <v>700</v>
      </c>
      <c r="H130" s="17">
        <v>164</v>
      </c>
      <c r="I130" s="50">
        <v>192</v>
      </c>
      <c r="J130" s="10">
        <v>0</v>
      </c>
      <c r="K130" s="10">
        <v>0</v>
      </c>
      <c r="L130" s="10">
        <v>0</v>
      </c>
    </row>
    <row r="131" spans="1:12" ht="90" customHeight="1">
      <c r="A131" s="8"/>
      <c r="B131" s="19"/>
      <c r="C131" s="13" t="s">
        <v>296</v>
      </c>
      <c r="D131" s="13" t="s">
        <v>37</v>
      </c>
      <c r="E131" s="35" t="s">
        <v>127</v>
      </c>
      <c r="F131" s="13"/>
      <c r="G131" s="17">
        <v>50</v>
      </c>
      <c r="H131" s="17">
        <v>7.8</v>
      </c>
      <c r="I131" s="50">
        <v>8.5</v>
      </c>
      <c r="J131" s="10">
        <v>0</v>
      </c>
      <c r="K131" s="10">
        <v>0</v>
      </c>
      <c r="L131" s="10">
        <v>0</v>
      </c>
    </row>
    <row r="132" spans="1:12" ht="76.5">
      <c r="A132" s="8"/>
      <c r="B132" s="19"/>
      <c r="C132" s="13" t="s">
        <v>324</v>
      </c>
      <c r="D132" s="13" t="s">
        <v>37</v>
      </c>
      <c r="E132" s="35" t="s">
        <v>325</v>
      </c>
      <c r="F132" s="13"/>
      <c r="G132" s="17"/>
      <c r="H132" s="17">
        <v>2</v>
      </c>
      <c r="I132" s="50">
        <v>2.1</v>
      </c>
      <c r="J132" s="10">
        <v>0</v>
      </c>
      <c r="K132" s="10">
        <v>0</v>
      </c>
      <c r="L132" s="10">
        <v>0</v>
      </c>
    </row>
    <row r="133" spans="1:12" ht="76.5">
      <c r="A133" s="8"/>
      <c r="B133" s="19"/>
      <c r="C133" s="13" t="s">
        <v>297</v>
      </c>
      <c r="D133" s="13" t="s">
        <v>37</v>
      </c>
      <c r="E133" s="36" t="s">
        <v>124</v>
      </c>
      <c r="F133" s="13"/>
      <c r="G133" s="17">
        <v>250</v>
      </c>
      <c r="H133" s="17">
        <v>258.7</v>
      </c>
      <c r="I133" s="50">
        <v>298.8</v>
      </c>
      <c r="J133" s="10">
        <v>0</v>
      </c>
      <c r="K133" s="10">
        <v>0</v>
      </c>
      <c r="L133" s="10">
        <v>0</v>
      </c>
    </row>
    <row r="134" spans="1:12" ht="81" customHeight="1">
      <c r="A134" s="8"/>
      <c r="B134" s="19"/>
      <c r="C134" s="13" t="s">
        <v>298</v>
      </c>
      <c r="D134" s="13" t="s">
        <v>37</v>
      </c>
      <c r="E134" s="35" t="s">
        <v>128</v>
      </c>
      <c r="F134" s="13"/>
      <c r="G134" s="17">
        <v>2389.2</v>
      </c>
      <c r="H134" s="17">
        <v>2085</v>
      </c>
      <c r="I134" s="50">
        <v>2446.5</v>
      </c>
      <c r="J134" s="10">
        <v>0</v>
      </c>
      <c r="K134" s="10">
        <v>0</v>
      </c>
      <c r="L134" s="10">
        <v>0</v>
      </c>
    </row>
    <row r="135" spans="1:12" ht="105.75" customHeight="1">
      <c r="A135" s="8"/>
      <c r="B135" s="19"/>
      <c r="C135" s="14" t="s">
        <v>415</v>
      </c>
      <c r="D135" s="76" t="s">
        <v>416</v>
      </c>
      <c r="E135" s="30"/>
      <c r="F135" s="14"/>
      <c r="G135" s="22">
        <v>0</v>
      </c>
      <c r="H135" s="22">
        <v>0</v>
      </c>
      <c r="I135" s="69">
        <v>0</v>
      </c>
      <c r="J135" s="70">
        <v>161.8</v>
      </c>
      <c r="K135" s="70">
        <v>168.3</v>
      </c>
      <c r="L135" s="70">
        <v>175</v>
      </c>
    </row>
    <row r="136" spans="1:12" ht="288.75" customHeight="1">
      <c r="A136" s="8"/>
      <c r="B136" s="19"/>
      <c r="C136" s="13" t="s">
        <v>391</v>
      </c>
      <c r="D136" s="74" t="s">
        <v>393</v>
      </c>
      <c r="E136" s="35" t="s">
        <v>392</v>
      </c>
      <c r="F136" s="13"/>
      <c r="G136" s="17">
        <v>0</v>
      </c>
      <c r="H136" s="17">
        <v>0</v>
      </c>
      <c r="I136" s="50">
        <v>0</v>
      </c>
      <c r="J136" s="10">
        <v>3.5</v>
      </c>
      <c r="K136" s="10">
        <v>4</v>
      </c>
      <c r="L136" s="10">
        <v>4</v>
      </c>
    </row>
    <row r="137" spans="1:12" ht="252" customHeight="1">
      <c r="A137" s="8"/>
      <c r="B137" s="19"/>
      <c r="C137" s="13" t="s">
        <v>394</v>
      </c>
      <c r="D137" s="73" t="s">
        <v>395</v>
      </c>
      <c r="E137" s="35" t="s">
        <v>392</v>
      </c>
      <c r="F137" s="13"/>
      <c r="G137" s="17">
        <v>0</v>
      </c>
      <c r="H137" s="17">
        <v>0</v>
      </c>
      <c r="I137" s="50">
        <v>0</v>
      </c>
      <c r="J137" s="10">
        <v>12.5</v>
      </c>
      <c r="K137" s="10">
        <v>12.5</v>
      </c>
      <c r="L137" s="10">
        <v>13</v>
      </c>
    </row>
    <row r="138" spans="1:12" ht="265.5" customHeight="1">
      <c r="A138" s="8"/>
      <c r="B138" s="19"/>
      <c r="C138" s="8" t="s">
        <v>396</v>
      </c>
      <c r="D138" s="74" t="s">
        <v>397</v>
      </c>
      <c r="E138" s="35" t="s">
        <v>392</v>
      </c>
      <c r="F138" s="13"/>
      <c r="G138" s="17">
        <v>0</v>
      </c>
      <c r="H138" s="17">
        <v>0</v>
      </c>
      <c r="I138" s="50">
        <v>0</v>
      </c>
      <c r="J138" s="10">
        <v>3.5</v>
      </c>
      <c r="K138" s="10">
        <v>4</v>
      </c>
      <c r="L138" s="10">
        <v>4</v>
      </c>
    </row>
    <row r="139" spans="1:12" ht="201" customHeight="1">
      <c r="A139" s="8"/>
      <c r="B139" s="19"/>
      <c r="C139" s="8" t="s">
        <v>398</v>
      </c>
      <c r="D139" s="7" t="s">
        <v>399</v>
      </c>
      <c r="E139" s="35" t="s">
        <v>392</v>
      </c>
      <c r="F139" s="13"/>
      <c r="G139" s="17">
        <v>0</v>
      </c>
      <c r="H139" s="17">
        <v>0</v>
      </c>
      <c r="I139" s="50">
        <v>0</v>
      </c>
      <c r="J139" s="10">
        <v>2</v>
      </c>
      <c r="K139" s="10">
        <v>2</v>
      </c>
      <c r="L139" s="10">
        <v>2</v>
      </c>
    </row>
    <row r="140" spans="1:12" ht="252.75" customHeight="1">
      <c r="A140" s="8"/>
      <c r="B140" s="19"/>
      <c r="C140" s="8" t="s">
        <v>400</v>
      </c>
      <c r="D140" s="7" t="s">
        <v>401</v>
      </c>
      <c r="E140" s="35" t="s">
        <v>392</v>
      </c>
      <c r="F140" s="13"/>
      <c r="G140" s="17">
        <v>0</v>
      </c>
      <c r="H140" s="17">
        <v>0</v>
      </c>
      <c r="I140" s="50">
        <v>0</v>
      </c>
      <c r="J140" s="10">
        <v>5</v>
      </c>
      <c r="K140" s="10">
        <v>5</v>
      </c>
      <c r="L140" s="10">
        <v>5.5</v>
      </c>
    </row>
    <row r="141" spans="1:12" ht="225.75" customHeight="1">
      <c r="A141" s="8"/>
      <c r="B141" s="19"/>
      <c r="C141" s="8" t="s">
        <v>402</v>
      </c>
      <c r="D141" s="7" t="s">
        <v>403</v>
      </c>
      <c r="E141" s="35"/>
      <c r="F141" s="13"/>
      <c r="G141" s="17">
        <v>0</v>
      </c>
      <c r="H141" s="17">
        <v>0</v>
      </c>
      <c r="I141" s="50">
        <v>0</v>
      </c>
      <c r="J141" s="10">
        <v>10.5</v>
      </c>
      <c r="K141" s="10">
        <v>11</v>
      </c>
      <c r="L141" s="10">
        <v>11.5</v>
      </c>
    </row>
    <row r="142" spans="1:12" ht="174.75" customHeight="1">
      <c r="A142" s="8"/>
      <c r="B142" s="19"/>
      <c r="C142" s="8" t="s">
        <v>406</v>
      </c>
      <c r="D142" s="74" t="s">
        <v>404</v>
      </c>
      <c r="E142" s="35" t="s">
        <v>239</v>
      </c>
      <c r="F142" s="13"/>
      <c r="G142" s="17">
        <v>0</v>
      </c>
      <c r="H142" s="17">
        <v>0</v>
      </c>
      <c r="I142" s="50">
        <v>0</v>
      </c>
      <c r="J142" s="10">
        <v>24.8</v>
      </c>
      <c r="K142" s="10">
        <v>25.8</v>
      </c>
      <c r="L142" s="10">
        <v>26.8</v>
      </c>
    </row>
    <row r="143" spans="1:12" ht="198" customHeight="1">
      <c r="A143" s="8"/>
      <c r="B143" s="19"/>
      <c r="C143" s="8" t="s">
        <v>407</v>
      </c>
      <c r="D143" s="7" t="s">
        <v>405</v>
      </c>
      <c r="E143" s="35" t="s">
        <v>239</v>
      </c>
      <c r="F143" s="13"/>
      <c r="G143" s="17">
        <v>0</v>
      </c>
      <c r="H143" s="17">
        <v>0</v>
      </c>
      <c r="I143" s="50">
        <v>0</v>
      </c>
      <c r="J143" s="10">
        <v>100</v>
      </c>
      <c r="K143" s="10">
        <v>104</v>
      </c>
      <c r="L143" s="10">
        <v>108.2</v>
      </c>
    </row>
    <row r="144" spans="1:12" ht="282.75" customHeight="1">
      <c r="A144" s="8"/>
      <c r="B144" s="19"/>
      <c r="C144" s="12" t="s">
        <v>419</v>
      </c>
      <c r="D144" s="76" t="s">
        <v>420</v>
      </c>
      <c r="E144" s="30"/>
      <c r="F144" s="14"/>
      <c r="G144" s="22">
        <v>0</v>
      </c>
      <c r="H144" s="22">
        <v>0</v>
      </c>
      <c r="I144" s="69">
        <v>0</v>
      </c>
      <c r="J144" s="70">
        <v>367.8</v>
      </c>
      <c r="K144" s="70">
        <v>382.5</v>
      </c>
      <c r="L144" s="70">
        <v>397.9</v>
      </c>
    </row>
    <row r="145" spans="1:12" ht="172.5" customHeight="1">
      <c r="A145" s="8"/>
      <c r="B145" s="19"/>
      <c r="C145" s="8" t="s">
        <v>408</v>
      </c>
      <c r="D145" s="7" t="s">
        <v>409</v>
      </c>
      <c r="E145" s="35" t="s">
        <v>239</v>
      </c>
      <c r="F145" s="13"/>
      <c r="G145" s="17">
        <v>0</v>
      </c>
      <c r="H145" s="17">
        <v>0</v>
      </c>
      <c r="I145" s="50">
        <v>0</v>
      </c>
      <c r="J145" s="10">
        <v>367.8</v>
      </c>
      <c r="K145" s="10">
        <v>382.5</v>
      </c>
      <c r="L145" s="10">
        <v>397.9</v>
      </c>
    </row>
    <row r="146" spans="1:12" ht="96.75" customHeight="1">
      <c r="A146" s="8"/>
      <c r="B146" s="19"/>
      <c r="C146" s="12" t="s">
        <v>417</v>
      </c>
      <c r="D146" s="76" t="s">
        <v>418</v>
      </c>
      <c r="E146" s="30"/>
      <c r="F146" s="14"/>
      <c r="G146" s="22">
        <v>0</v>
      </c>
      <c r="H146" s="22">
        <v>0</v>
      </c>
      <c r="I146" s="69">
        <v>0</v>
      </c>
      <c r="J146" s="70">
        <v>10.4</v>
      </c>
      <c r="K146" s="70">
        <v>10.8</v>
      </c>
      <c r="L146" s="70">
        <v>11.2</v>
      </c>
    </row>
    <row r="147" spans="1:12" ht="118.5" customHeight="1">
      <c r="A147" s="8"/>
      <c r="B147" s="19"/>
      <c r="C147" s="8" t="s">
        <v>410</v>
      </c>
      <c r="D147" s="7" t="s">
        <v>411</v>
      </c>
      <c r="E147" s="35" t="s">
        <v>239</v>
      </c>
      <c r="F147" s="13"/>
      <c r="G147" s="17">
        <v>0</v>
      </c>
      <c r="H147" s="17">
        <v>0</v>
      </c>
      <c r="I147" s="50">
        <v>0</v>
      </c>
      <c r="J147" s="10">
        <v>10.4</v>
      </c>
      <c r="K147" s="10">
        <v>10.8</v>
      </c>
      <c r="L147" s="10">
        <v>11.2</v>
      </c>
    </row>
    <row r="148" spans="1:12" ht="81" customHeight="1" hidden="1">
      <c r="A148" s="8"/>
      <c r="B148" s="19"/>
      <c r="C148" s="13"/>
      <c r="D148" s="13"/>
      <c r="E148" s="35"/>
      <c r="F148" s="13"/>
      <c r="G148" s="17"/>
      <c r="H148" s="17"/>
      <c r="I148" s="50"/>
      <c r="J148" s="10"/>
      <c r="K148" s="10"/>
      <c r="L148" s="10"/>
    </row>
    <row r="149" spans="1:12" ht="81" customHeight="1" hidden="1">
      <c r="A149" s="8"/>
      <c r="B149" s="19"/>
      <c r="C149" s="13"/>
      <c r="D149" s="13"/>
      <c r="E149" s="35"/>
      <c r="F149" s="13"/>
      <c r="G149" s="17"/>
      <c r="H149" s="17"/>
      <c r="I149" s="50"/>
      <c r="J149" s="10"/>
      <c r="K149" s="10"/>
      <c r="L149" s="10"/>
    </row>
    <row r="150" spans="1:12" ht="81" customHeight="1" hidden="1">
      <c r="A150" s="8"/>
      <c r="B150" s="19"/>
      <c r="C150" s="7"/>
      <c r="D150" s="13"/>
      <c r="E150" s="35"/>
      <c r="F150" s="13"/>
      <c r="G150" s="17"/>
      <c r="H150" s="17"/>
      <c r="I150" s="50"/>
      <c r="J150" s="10"/>
      <c r="K150" s="10"/>
      <c r="L150" s="10"/>
    </row>
    <row r="151" spans="1:12" s="28" customFormat="1" ht="45.75" customHeight="1">
      <c r="A151" s="12"/>
      <c r="B151" s="9" t="s">
        <v>143</v>
      </c>
      <c r="C151" s="14" t="s">
        <v>142</v>
      </c>
      <c r="D151" s="14" t="s">
        <v>143</v>
      </c>
      <c r="E151" s="30"/>
      <c r="F151" s="14"/>
      <c r="G151" s="22">
        <v>0</v>
      </c>
      <c r="H151" s="22">
        <v>0.2</v>
      </c>
      <c r="I151" s="66">
        <f>I154</f>
        <v>21.2</v>
      </c>
      <c r="J151" s="22">
        <v>0</v>
      </c>
      <c r="K151" s="22">
        <v>0</v>
      </c>
      <c r="L151" s="22">
        <v>0</v>
      </c>
    </row>
    <row r="152" spans="1:12" ht="27.75" customHeight="1">
      <c r="A152" s="8"/>
      <c r="B152" s="19"/>
      <c r="C152" s="13" t="s">
        <v>262</v>
      </c>
      <c r="D152" s="13" t="s">
        <v>260</v>
      </c>
      <c r="E152" s="35"/>
      <c r="F152" s="13"/>
      <c r="G152" s="17">
        <v>0</v>
      </c>
      <c r="H152" s="17">
        <v>0</v>
      </c>
      <c r="I152" s="49">
        <v>0</v>
      </c>
      <c r="J152" s="17">
        <v>0</v>
      </c>
      <c r="K152" s="17">
        <v>0</v>
      </c>
      <c r="L152" s="17">
        <v>0</v>
      </c>
    </row>
    <row r="153" spans="1:12" ht="86.25" customHeight="1">
      <c r="A153" s="8"/>
      <c r="B153" s="19"/>
      <c r="C153" s="13" t="s">
        <v>263</v>
      </c>
      <c r="D153" s="13" t="s">
        <v>261</v>
      </c>
      <c r="E153" s="35" t="s">
        <v>239</v>
      </c>
      <c r="F153" s="13"/>
      <c r="G153" s="17">
        <v>0</v>
      </c>
      <c r="H153" s="17">
        <v>0</v>
      </c>
      <c r="I153" s="49">
        <v>0</v>
      </c>
      <c r="J153" s="17">
        <v>0</v>
      </c>
      <c r="K153" s="17">
        <v>0</v>
      </c>
      <c r="L153" s="17">
        <v>0</v>
      </c>
    </row>
    <row r="154" spans="1:12" ht="76.5" customHeight="1">
      <c r="A154" s="8"/>
      <c r="B154" s="19"/>
      <c r="C154" s="13" t="s">
        <v>259</v>
      </c>
      <c r="D154" s="13" t="s">
        <v>38</v>
      </c>
      <c r="E154" s="36" t="s">
        <v>239</v>
      </c>
      <c r="F154" s="13"/>
      <c r="G154" s="17">
        <v>0</v>
      </c>
      <c r="H154" s="17">
        <v>0.2</v>
      </c>
      <c r="I154" s="49">
        <f>I155</f>
        <v>21.2</v>
      </c>
      <c r="J154" s="17">
        <v>0</v>
      </c>
      <c r="K154" s="17">
        <v>0</v>
      </c>
      <c r="L154" s="17">
        <v>0</v>
      </c>
    </row>
    <row r="155" spans="1:12" ht="76.5" customHeight="1">
      <c r="A155" s="8"/>
      <c r="B155" s="19"/>
      <c r="C155" s="13" t="s">
        <v>258</v>
      </c>
      <c r="D155" s="13" t="s">
        <v>38</v>
      </c>
      <c r="E155" s="36" t="s">
        <v>239</v>
      </c>
      <c r="F155" s="13"/>
      <c r="G155" s="17">
        <v>0</v>
      </c>
      <c r="H155" s="17">
        <v>0.2</v>
      </c>
      <c r="I155" s="49">
        <v>21.2</v>
      </c>
      <c r="J155" s="17">
        <v>0</v>
      </c>
      <c r="K155" s="17">
        <v>0</v>
      </c>
      <c r="L155" s="17">
        <v>0</v>
      </c>
    </row>
    <row r="156" spans="1:12" ht="58.5" customHeight="1">
      <c r="A156" s="12"/>
      <c r="B156" s="9" t="s">
        <v>235</v>
      </c>
      <c r="C156" s="14" t="s">
        <v>184</v>
      </c>
      <c r="D156" s="14" t="s">
        <v>235</v>
      </c>
      <c r="E156" s="29"/>
      <c r="F156" s="14"/>
      <c r="G156" s="22">
        <f>G158+G163+G184+G203+G207+G209+G214</f>
        <v>919996.7000000001</v>
      </c>
      <c r="H156" s="22">
        <f>H158+H163+H184+H203+H207+H209+H214</f>
        <v>642911.9000000001</v>
      </c>
      <c r="I156" s="66">
        <f>I158+I163+I184+I203+I207+I209+I214</f>
        <v>919740.6</v>
      </c>
      <c r="J156" s="22">
        <f>J158+J163+J184</f>
        <v>850288.3</v>
      </c>
      <c r="K156" s="22">
        <f>K158+K163+K184</f>
        <v>904038.9</v>
      </c>
      <c r="L156" s="22">
        <f>L158+L163+L184</f>
        <v>874738.4</v>
      </c>
    </row>
    <row r="157" spans="1:12" ht="98.25" customHeight="1">
      <c r="A157" s="12"/>
      <c r="B157" s="9" t="s">
        <v>236</v>
      </c>
      <c r="C157" s="14" t="s">
        <v>185</v>
      </c>
      <c r="D157" s="14" t="s">
        <v>236</v>
      </c>
      <c r="E157" s="29"/>
      <c r="F157" s="14"/>
      <c r="G157" s="22">
        <f aca="true" t="shared" si="11" ref="G157:L157">G158+G163+G184+G203</f>
        <v>919399.3</v>
      </c>
      <c r="H157" s="22">
        <f t="shared" si="11"/>
        <v>644268.3</v>
      </c>
      <c r="I157" s="66">
        <f t="shared" si="11"/>
        <v>919399.2999999999</v>
      </c>
      <c r="J157" s="66">
        <f t="shared" si="11"/>
        <v>850288.3</v>
      </c>
      <c r="K157" s="66">
        <f t="shared" si="11"/>
        <v>904038.9</v>
      </c>
      <c r="L157" s="66">
        <f t="shared" si="11"/>
        <v>874738.4</v>
      </c>
    </row>
    <row r="158" spans="1:12" ht="75.75" customHeight="1">
      <c r="A158" s="12"/>
      <c r="B158" s="9" t="s">
        <v>186</v>
      </c>
      <c r="C158" s="14" t="s">
        <v>345</v>
      </c>
      <c r="D158" s="14" t="s">
        <v>186</v>
      </c>
      <c r="E158" s="29"/>
      <c r="F158" s="14"/>
      <c r="G158" s="22">
        <f aca="true" t="shared" si="12" ref="G158:L158">G160+G162</f>
        <v>279411.2</v>
      </c>
      <c r="H158" s="22">
        <f t="shared" si="12"/>
        <v>209558.4</v>
      </c>
      <c r="I158" s="66">
        <f t="shared" si="12"/>
        <v>279411.2</v>
      </c>
      <c r="J158" s="66">
        <f t="shared" si="12"/>
        <v>286470.4</v>
      </c>
      <c r="K158" s="66">
        <f t="shared" si="12"/>
        <v>299805.3</v>
      </c>
      <c r="L158" s="66">
        <f t="shared" si="12"/>
        <v>315700.4</v>
      </c>
    </row>
    <row r="159" spans="1:12" ht="40.5" customHeight="1" hidden="1">
      <c r="A159" s="8"/>
      <c r="B159" s="19"/>
      <c r="C159" s="13" t="s">
        <v>188</v>
      </c>
      <c r="D159" s="13" t="s">
        <v>187</v>
      </c>
      <c r="E159" s="36"/>
      <c r="F159" s="13"/>
      <c r="G159" s="17"/>
      <c r="H159" s="17"/>
      <c r="I159" s="50"/>
      <c r="J159" s="10"/>
      <c r="K159" s="10"/>
      <c r="L159" s="10"/>
    </row>
    <row r="160" spans="1:12" ht="99.75" customHeight="1">
      <c r="A160" s="8"/>
      <c r="B160" s="19"/>
      <c r="C160" s="13" t="s">
        <v>344</v>
      </c>
      <c r="D160" s="13" t="s">
        <v>39</v>
      </c>
      <c r="E160" s="36" t="s">
        <v>191</v>
      </c>
      <c r="F160" s="13"/>
      <c r="G160" s="17">
        <v>255339.4</v>
      </c>
      <c r="H160" s="17">
        <v>191504.5</v>
      </c>
      <c r="I160" s="50">
        <v>255339.4</v>
      </c>
      <c r="J160" s="10">
        <v>183775.4</v>
      </c>
      <c r="K160" s="10">
        <v>189945.5</v>
      </c>
      <c r="L160" s="10">
        <v>197101.8</v>
      </c>
    </row>
    <row r="161" spans="1:12" ht="40.5" customHeight="1" hidden="1">
      <c r="A161" s="8"/>
      <c r="B161" s="19"/>
      <c r="C161" s="13" t="s">
        <v>190</v>
      </c>
      <c r="D161" s="13" t="s">
        <v>189</v>
      </c>
      <c r="E161" s="36"/>
      <c r="F161" s="13"/>
      <c r="G161" s="17"/>
      <c r="H161" s="17"/>
      <c r="I161" s="50"/>
      <c r="J161" s="10"/>
      <c r="K161" s="10"/>
      <c r="L161" s="10"/>
    </row>
    <row r="162" spans="1:12" ht="112.5" customHeight="1">
      <c r="A162" s="8"/>
      <c r="B162" s="19"/>
      <c r="C162" s="13" t="s">
        <v>343</v>
      </c>
      <c r="D162" s="13" t="s">
        <v>40</v>
      </c>
      <c r="E162" s="36" t="s">
        <v>191</v>
      </c>
      <c r="F162" s="13"/>
      <c r="G162" s="17">
        <v>24071.8</v>
      </c>
      <c r="H162" s="17">
        <v>18053.9</v>
      </c>
      <c r="I162" s="50">
        <v>24071.8</v>
      </c>
      <c r="J162" s="10">
        <v>102695</v>
      </c>
      <c r="K162" s="10">
        <v>109859.8</v>
      </c>
      <c r="L162" s="10">
        <v>118598.6</v>
      </c>
    </row>
    <row r="163" spans="1:12" ht="126.75" customHeight="1">
      <c r="A163" s="12"/>
      <c r="B163" s="9" t="s">
        <v>192</v>
      </c>
      <c r="C163" s="20" t="s">
        <v>346</v>
      </c>
      <c r="D163" s="9" t="s">
        <v>192</v>
      </c>
      <c r="E163" s="29"/>
      <c r="F163" s="14"/>
      <c r="G163" s="22">
        <f>G164+G165+G166+G169+G170+G171+G172+G175+G176+G177+G178+G179</f>
        <v>152817.8</v>
      </c>
      <c r="H163" s="22">
        <f>H164+H169+H170+H171+H172+H175+H176+H177+H178+H179</f>
        <v>76528.4</v>
      </c>
      <c r="I163" s="66">
        <v>152817.8</v>
      </c>
      <c r="J163" s="22">
        <f>J164+J165+J166+J167+J168+J169+J170+J171+J172+J175+J176+J177+J178+J179</f>
        <v>65884.9</v>
      </c>
      <c r="K163" s="22">
        <f>K164+K165+K166+K167+K168+K169+K170+K171+K172+K175+K176+K177+K178+K179</f>
        <v>102403.09999999999</v>
      </c>
      <c r="L163" s="22">
        <f>L164+L165+L166+L167+L168+L169+L170+L171+L172+L175+L176+L177+L178+L179</f>
        <v>57279.8</v>
      </c>
    </row>
    <row r="164" spans="1:12" ht="106.5" customHeight="1">
      <c r="A164" s="8"/>
      <c r="B164" s="19"/>
      <c r="C164" s="19" t="s">
        <v>327</v>
      </c>
      <c r="D164" s="16" t="s">
        <v>301</v>
      </c>
      <c r="E164" s="36" t="s">
        <v>239</v>
      </c>
      <c r="F164" s="13"/>
      <c r="G164" s="17">
        <v>5549.4</v>
      </c>
      <c r="H164" s="17">
        <v>1238.2</v>
      </c>
      <c r="I164" s="50">
        <v>5549.4</v>
      </c>
      <c r="J164" s="10">
        <v>0</v>
      </c>
      <c r="K164" s="10">
        <v>0</v>
      </c>
      <c r="L164" s="10">
        <v>15000</v>
      </c>
    </row>
    <row r="165" spans="1:12" ht="106.5" customHeight="1">
      <c r="A165" s="8"/>
      <c r="B165" s="19"/>
      <c r="C165" s="19" t="s">
        <v>369</v>
      </c>
      <c r="D165" s="16" t="s">
        <v>368</v>
      </c>
      <c r="E165" s="36" t="s">
        <v>240</v>
      </c>
      <c r="F165" s="13"/>
      <c r="G165" s="17">
        <v>740</v>
      </c>
      <c r="H165" s="17">
        <v>0</v>
      </c>
      <c r="I165" s="50">
        <v>740</v>
      </c>
      <c r="J165" s="10">
        <v>0</v>
      </c>
      <c r="K165" s="10">
        <v>0</v>
      </c>
      <c r="L165" s="10">
        <v>0</v>
      </c>
    </row>
    <row r="166" spans="1:12" ht="106.5" customHeight="1">
      <c r="A166" s="8"/>
      <c r="B166" s="19"/>
      <c r="C166" s="19" t="s">
        <v>370</v>
      </c>
      <c r="D166" s="16" t="s">
        <v>368</v>
      </c>
      <c r="E166" s="36" t="s">
        <v>240</v>
      </c>
      <c r="F166" s="13"/>
      <c r="G166" s="17">
        <v>260</v>
      </c>
      <c r="H166" s="17">
        <v>0</v>
      </c>
      <c r="I166" s="50">
        <v>260</v>
      </c>
      <c r="J166" s="10">
        <v>0</v>
      </c>
      <c r="K166" s="10">
        <v>0</v>
      </c>
      <c r="L166" s="10">
        <v>0</v>
      </c>
    </row>
    <row r="167" spans="1:12" ht="134.25" customHeight="1">
      <c r="A167" s="8"/>
      <c r="B167" s="19"/>
      <c r="C167" s="72" t="s">
        <v>383</v>
      </c>
      <c r="D167" s="16" t="s">
        <v>385</v>
      </c>
      <c r="E167" s="36" t="s">
        <v>239</v>
      </c>
      <c r="F167" s="13"/>
      <c r="G167" s="17">
        <v>0</v>
      </c>
      <c r="H167" s="17">
        <v>0</v>
      </c>
      <c r="I167" s="50">
        <v>0</v>
      </c>
      <c r="J167" s="10">
        <v>10411.6</v>
      </c>
      <c r="K167" s="10">
        <v>13465.8</v>
      </c>
      <c r="L167" s="10">
        <v>0</v>
      </c>
    </row>
    <row r="168" spans="1:12" ht="135.75" customHeight="1">
      <c r="A168" s="8"/>
      <c r="B168" s="19"/>
      <c r="C168" s="72" t="s">
        <v>384</v>
      </c>
      <c r="D168" s="16" t="s">
        <v>386</v>
      </c>
      <c r="E168" s="36" t="s">
        <v>239</v>
      </c>
      <c r="F168" s="13"/>
      <c r="G168" s="17">
        <v>0</v>
      </c>
      <c r="H168" s="17">
        <v>0</v>
      </c>
      <c r="I168" s="50">
        <v>0</v>
      </c>
      <c r="J168" s="10">
        <v>2264.8</v>
      </c>
      <c r="K168" s="10">
        <v>2667.8</v>
      </c>
      <c r="L168" s="10">
        <v>0</v>
      </c>
    </row>
    <row r="169" spans="1:12" ht="144" customHeight="1">
      <c r="A169" s="8"/>
      <c r="B169" s="19"/>
      <c r="C169" s="19" t="s">
        <v>329</v>
      </c>
      <c r="D169" s="16" t="s">
        <v>328</v>
      </c>
      <c r="E169" s="36" t="s">
        <v>239</v>
      </c>
      <c r="F169" s="13"/>
      <c r="G169" s="17">
        <v>373.3</v>
      </c>
      <c r="H169" s="17">
        <v>123.1</v>
      </c>
      <c r="I169" s="50">
        <v>373.3</v>
      </c>
      <c r="J169" s="10">
        <v>0</v>
      </c>
      <c r="K169" s="10">
        <v>0</v>
      </c>
      <c r="L169" s="10">
        <v>0</v>
      </c>
    </row>
    <row r="170" spans="1:12" ht="152.25" customHeight="1">
      <c r="A170" s="8"/>
      <c r="B170" s="19"/>
      <c r="C170" s="13" t="s">
        <v>330</v>
      </c>
      <c r="D170" s="25" t="s">
        <v>331</v>
      </c>
      <c r="E170" s="36" t="s">
        <v>239</v>
      </c>
      <c r="F170" s="13"/>
      <c r="G170" s="17">
        <v>163.7</v>
      </c>
      <c r="H170" s="17">
        <v>414</v>
      </c>
      <c r="I170" s="50">
        <v>163.7</v>
      </c>
      <c r="J170" s="10">
        <v>0</v>
      </c>
      <c r="K170" s="10">
        <v>0</v>
      </c>
      <c r="L170" s="10">
        <v>0</v>
      </c>
    </row>
    <row r="171" spans="1:12" ht="111" customHeight="1">
      <c r="A171" s="8"/>
      <c r="B171" s="19"/>
      <c r="C171" s="13" t="s">
        <v>332</v>
      </c>
      <c r="D171" s="25" t="s">
        <v>253</v>
      </c>
      <c r="E171" s="36" t="s">
        <v>239</v>
      </c>
      <c r="F171" s="13"/>
      <c r="G171" s="17">
        <v>229.9</v>
      </c>
      <c r="H171" s="17">
        <v>229.9</v>
      </c>
      <c r="I171" s="50">
        <v>229.9</v>
      </c>
      <c r="J171" s="10">
        <v>430.4</v>
      </c>
      <c r="K171" s="10">
        <v>429.6</v>
      </c>
      <c r="L171" s="10">
        <v>431</v>
      </c>
    </row>
    <row r="172" spans="1:12" ht="87" customHeight="1">
      <c r="A172" s="8"/>
      <c r="B172" s="19"/>
      <c r="C172" s="13" t="s">
        <v>333</v>
      </c>
      <c r="D172" s="25" t="s">
        <v>253</v>
      </c>
      <c r="E172" s="36" t="s">
        <v>239</v>
      </c>
      <c r="F172" s="13"/>
      <c r="G172" s="17">
        <v>2964.8</v>
      </c>
      <c r="H172" s="17">
        <v>2215.1</v>
      </c>
      <c r="I172" s="50">
        <v>2964.8</v>
      </c>
      <c r="J172" s="10">
        <v>558.2</v>
      </c>
      <c r="K172" s="10">
        <v>592.2</v>
      </c>
      <c r="L172" s="10">
        <v>588.8</v>
      </c>
    </row>
    <row r="173" spans="1:12" ht="81.75" customHeight="1" hidden="1">
      <c r="A173" s="8"/>
      <c r="B173" s="19"/>
      <c r="C173" s="13"/>
      <c r="D173" s="13"/>
      <c r="E173" s="36" t="s">
        <v>117</v>
      </c>
      <c r="F173" s="13"/>
      <c r="G173" s="17"/>
      <c r="H173" s="17"/>
      <c r="I173" s="50"/>
      <c r="J173" s="10"/>
      <c r="K173" s="10"/>
      <c r="L173" s="10"/>
    </row>
    <row r="174" spans="1:12" ht="93.75" customHeight="1" hidden="1">
      <c r="A174" s="8"/>
      <c r="B174" s="19"/>
      <c r="C174" s="13"/>
      <c r="D174" s="13"/>
      <c r="E174" s="36" t="s">
        <v>117</v>
      </c>
      <c r="F174" s="13"/>
      <c r="G174" s="17"/>
      <c r="H174" s="17"/>
      <c r="I174" s="50"/>
      <c r="J174" s="10"/>
      <c r="K174" s="10"/>
      <c r="L174" s="10"/>
    </row>
    <row r="175" spans="1:12" ht="92.25" customHeight="1">
      <c r="A175" s="8"/>
      <c r="B175" s="19"/>
      <c r="C175" s="13" t="s">
        <v>334</v>
      </c>
      <c r="D175" s="13" t="s">
        <v>254</v>
      </c>
      <c r="E175" s="36" t="s">
        <v>239</v>
      </c>
      <c r="F175" s="13"/>
      <c r="G175" s="17">
        <v>114.3</v>
      </c>
      <c r="H175" s="17">
        <v>114.3</v>
      </c>
      <c r="I175" s="49">
        <v>114.3</v>
      </c>
      <c r="J175" s="17">
        <v>0</v>
      </c>
      <c r="K175" s="17">
        <v>0</v>
      </c>
      <c r="L175" s="17">
        <v>0</v>
      </c>
    </row>
    <row r="176" spans="1:12" ht="139.5" customHeight="1">
      <c r="A176" s="8"/>
      <c r="B176" s="19"/>
      <c r="C176" s="16" t="s">
        <v>335</v>
      </c>
      <c r="D176" s="16" t="s">
        <v>254</v>
      </c>
      <c r="E176" s="36" t="s">
        <v>239</v>
      </c>
      <c r="F176" s="13"/>
      <c r="G176" s="17">
        <v>40.2</v>
      </c>
      <c r="H176" s="17">
        <v>40.2</v>
      </c>
      <c r="I176" s="50">
        <v>40.2</v>
      </c>
      <c r="J176" s="10">
        <v>0</v>
      </c>
      <c r="K176" s="10">
        <v>0</v>
      </c>
      <c r="L176" s="10">
        <v>0</v>
      </c>
    </row>
    <row r="177" spans="1:12" ht="139.5" customHeight="1">
      <c r="A177" s="8"/>
      <c r="B177" s="19"/>
      <c r="C177" s="16" t="s">
        <v>336</v>
      </c>
      <c r="D177" s="16" t="s">
        <v>337</v>
      </c>
      <c r="E177" s="36" t="s">
        <v>239</v>
      </c>
      <c r="F177" s="13"/>
      <c r="G177" s="17">
        <v>15078.7</v>
      </c>
      <c r="H177" s="17">
        <v>9412.2</v>
      </c>
      <c r="I177" s="50">
        <v>15078.7</v>
      </c>
      <c r="J177" s="10">
        <v>0</v>
      </c>
      <c r="K177" s="10">
        <v>0</v>
      </c>
      <c r="L177" s="10">
        <v>0</v>
      </c>
    </row>
    <row r="178" spans="1:12" ht="120" customHeight="1">
      <c r="A178" s="8"/>
      <c r="B178" s="19"/>
      <c r="C178" s="61" t="s">
        <v>382</v>
      </c>
      <c r="D178" s="16" t="s">
        <v>337</v>
      </c>
      <c r="E178" s="36" t="s">
        <v>239</v>
      </c>
      <c r="F178" s="13"/>
      <c r="G178" s="17">
        <v>628.3</v>
      </c>
      <c r="H178" s="17">
        <v>392.2</v>
      </c>
      <c r="I178" s="50">
        <v>628.3</v>
      </c>
      <c r="J178" s="10">
        <v>603.8</v>
      </c>
      <c r="K178" s="10">
        <v>603.8</v>
      </c>
      <c r="L178" s="10">
        <v>629.5</v>
      </c>
    </row>
    <row r="179" spans="1:12" ht="12.75">
      <c r="A179" s="8"/>
      <c r="B179" s="19"/>
      <c r="C179" s="13" t="s">
        <v>338</v>
      </c>
      <c r="D179" s="13" t="s">
        <v>193</v>
      </c>
      <c r="E179" s="36"/>
      <c r="F179" s="13"/>
      <c r="G179" s="22">
        <f>G180+G181+G182</f>
        <v>126675.2</v>
      </c>
      <c r="H179" s="22">
        <f>H180+H181+H182</f>
        <v>62349.2</v>
      </c>
      <c r="I179" s="66">
        <v>126675.2</v>
      </c>
      <c r="J179" s="22">
        <f>J180+J181+J182</f>
        <v>51616.1</v>
      </c>
      <c r="K179" s="22">
        <f>K180+K181+K182</f>
        <v>84643.9</v>
      </c>
      <c r="L179" s="22">
        <f>L180+L181+L182</f>
        <v>40630.5</v>
      </c>
    </row>
    <row r="180" spans="1:12" ht="94.5" customHeight="1">
      <c r="A180" s="8"/>
      <c r="B180" s="19"/>
      <c r="C180" s="13" t="s">
        <v>341</v>
      </c>
      <c r="D180" s="13" t="s">
        <v>41</v>
      </c>
      <c r="E180" s="36" t="s">
        <v>191</v>
      </c>
      <c r="F180" s="13"/>
      <c r="G180" s="17">
        <v>37185.1</v>
      </c>
      <c r="H180" s="17">
        <v>27888.8</v>
      </c>
      <c r="I180" s="50">
        <v>37185.1</v>
      </c>
      <c r="J180" s="10">
        <v>49301.6</v>
      </c>
      <c r="K180" s="10">
        <v>39633.4</v>
      </c>
      <c r="L180" s="10">
        <v>38285.2</v>
      </c>
    </row>
    <row r="181" spans="1:12" ht="94.5" customHeight="1">
      <c r="A181" s="8"/>
      <c r="B181" s="19"/>
      <c r="C181" s="13" t="s">
        <v>339</v>
      </c>
      <c r="D181" s="13" t="s">
        <v>41</v>
      </c>
      <c r="E181" s="36" t="s">
        <v>240</v>
      </c>
      <c r="F181" s="13"/>
      <c r="G181" s="17">
        <v>35209.1</v>
      </c>
      <c r="H181" s="17">
        <v>20532.9</v>
      </c>
      <c r="I181" s="50">
        <v>35209.1</v>
      </c>
      <c r="J181" s="10">
        <v>0</v>
      </c>
      <c r="K181" s="10">
        <v>0</v>
      </c>
      <c r="L181" s="10">
        <v>0</v>
      </c>
    </row>
    <row r="182" spans="1:12" ht="93" customHeight="1">
      <c r="A182" s="8"/>
      <c r="B182" s="19"/>
      <c r="C182" s="13" t="s">
        <v>340</v>
      </c>
      <c r="D182" s="13" t="s">
        <v>41</v>
      </c>
      <c r="E182" s="36" t="s">
        <v>239</v>
      </c>
      <c r="F182" s="13"/>
      <c r="G182" s="17">
        <v>54281</v>
      </c>
      <c r="H182" s="17">
        <v>13927.5</v>
      </c>
      <c r="I182" s="50">
        <v>54281</v>
      </c>
      <c r="J182" s="10">
        <v>2314.5</v>
      </c>
      <c r="K182" s="10">
        <v>45010.5</v>
      </c>
      <c r="L182" s="10">
        <v>2345.3</v>
      </c>
    </row>
    <row r="183" spans="1:12" ht="66.75" customHeight="1" hidden="1">
      <c r="A183" s="8"/>
      <c r="B183" s="19"/>
      <c r="C183" s="13" t="s">
        <v>195</v>
      </c>
      <c r="D183" s="13" t="s">
        <v>42</v>
      </c>
      <c r="E183" s="36" t="s">
        <v>205</v>
      </c>
      <c r="F183" s="13"/>
      <c r="G183" s="17"/>
      <c r="H183" s="17"/>
      <c r="I183" s="49"/>
      <c r="J183" s="17"/>
      <c r="K183" s="17"/>
      <c r="L183" s="17"/>
    </row>
    <row r="184" spans="1:12" ht="72.75" customHeight="1">
      <c r="A184" s="12"/>
      <c r="B184" s="9" t="s">
        <v>210</v>
      </c>
      <c r="C184" s="14" t="s">
        <v>342</v>
      </c>
      <c r="D184" s="14" t="s">
        <v>210</v>
      </c>
      <c r="E184" s="29"/>
      <c r="F184" s="14"/>
      <c r="G184" s="22">
        <f>G185+G186+G187+G190+G191+G192+G196+G199+G202</f>
        <v>480160.20000000007</v>
      </c>
      <c r="H184" s="22">
        <f>H185+H186+H187+H190+H192+H196+H199+H202</f>
        <v>352992.00000000006</v>
      </c>
      <c r="I184" s="66">
        <v>480160.2</v>
      </c>
      <c r="J184" s="22">
        <f>J185+J186+J187+J190+J191+J192+J195+J196+J199+J202</f>
        <v>497933</v>
      </c>
      <c r="K184" s="22">
        <f>K185+K186+K187+K190+K191+K192+K195+K196+K199+K202</f>
        <v>501830.50000000006</v>
      </c>
      <c r="L184" s="22">
        <f>L185+L186+L187+L190+L191+L192+L195+L196+L199+L202</f>
        <v>501758.2</v>
      </c>
    </row>
    <row r="185" spans="1:12" ht="104.25" customHeight="1">
      <c r="A185" s="8"/>
      <c r="B185" s="19"/>
      <c r="C185" s="13" t="s">
        <v>347</v>
      </c>
      <c r="D185" s="13" t="s">
        <v>42</v>
      </c>
      <c r="E185" s="36" t="s">
        <v>239</v>
      </c>
      <c r="F185" s="13"/>
      <c r="G185" s="17">
        <v>5712</v>
      </c>
      <c r="H185" s="17">
        <v>3699.9</v>
      </c>
      <c r="I185" s="50">
        <v>5712</v>
      </c>
      <c r="J185" s="10">
        <v>5146.8</v>
      </c>
      <c r="K185" s="10">
        <v>5058</v>
      </c>
      <c r="L185" s="10">
        <v>5060.8</v>
      </c>
    </row>
    <row r="186" spans="1:12" ht="111.75" customHeight="1">
      <c r="A186" s="8"/>
      <c r="B186" s="19"/>
      <c r="C186" s="13" t="s">
        <v>348</v>
      </c>
      <c r="D186" s="13" t="s">
        <v>42</v>
      </c>
      <c r="E186" s="36" t="s">
        <v>240</v>
      </c>
      <c r="F186" s="13"/>
      <c r="G186" s="17">
        <v>449971.4</v>
      </c>
      <c r="H186" s="17">
        <v>332964.7</v>
      </c>
      <c r="I186" s="50">
        <v>449971.4</v>
      </c>
      <c r="J186" s="10">
        <v>461039.2</v>
      </c>
      <c r="K186" s="10">
        <v>461308.5</v>
      </c>
      <c r="L186" s="10">
        <v>461384.6</v>
      </c>
    </row>
    <row r="187" spans="1:12" ht="264" customHeight="1">
      <c r="A187" s="8"/>
      <c r="B187" s="19"/>
      <c r="C187" s="13" t="s">
        <v>349</v>
      </c>
      <c r="D187" s="25" t="s">
        <v>43</v>
      </c>
      <c r="E187" s="36" t="s">
        <v>240</v>
      </c>
      <c r="F187" s="13"/>
      <c r="G187" s="17">
        <v>12597</v>
      </c>
      <c r="H187" s="17">
        <v>9447.8</v>
      </c>
      <c r="I187" s="50">
        <v>12597</v>
      </c>
      <c r="J187" s="10">
        <v>13186.6</v>
      </c>
      <c r="K187" s="10">
        <v>13186.6</v>
      </c>
      <c r="L187" s="10">
        <v>13186.6</v>
      </c>
    </row>
    <row r="188" spans="1:12" ht="140.25" hidden="1">
      <c r="A188" s="8"/>
      <c r="B188" s="19"/>
      <c r="C188" s="13" t="s">
        <v>196</v>
      </c>
      <c r="D188" s="13" t="s">
        <v>44</v>
      </c>
      <c r="E188" s="36" t="s">
        <v>117</v>
      </c>
      <c r="F188" s="13"/>
      <c r="G188" s="17"/>
      <c r="H188" s="17"/>
      <c r="I188" s="50"/>
      <c r="J188" s="10"/>
      <c r="K188" s="10"/>
      <c r="L188" s="10"/>
    </row>
    <row r="189" spans="1:12" ht="140.25" hidden="1">
      <c r="A189" s="8"/>
      <c r="B189" s="19"/>
      <c r="C189" s="13" t="s">
        <v>197</v>
      </c>
      <c r="D189" s="13" t="s">
        <v>45</v>
      </c>
      <c r="E189" s="36" t="s">
        <v>117</v>
      </c>
      <c r="F189" s="13"/>
      <c r="G189" s="17"/>
      <c r="H189" s="17"/>
      <c r="I189" s="50"/>
      <c r="J189" s="10"/>
      <c r="K189" s="10"/>
      <c r="L189" s="10"/>
    </row>
    <row r="190" spans="1:12" ht="125.25" customHeight="1">
      <c r="A190" s="8"/>
      <c r="B190" s="19"/>
      <c r="C190" s="13" t="s">
        <v>350</v>
      </c>
      <c r="D190" s="13" t="s">
        <v>206</v>
      </c>
      <c r="E190" s="36" t="s">
        <v>239</v>
      </c>
      <c r="F190" s="13"/>
      <c r="G190" s="17">
        <v>10097</v>
      </c>
      <c r="H190" s="17">
        <v>5237.8</v>
      </c>
      <c r="I190" s="49">
        <v>10097</v>
      </c>
      <c r="J190" s="17">
        <v>17521.2</v>
      </c>
      <c r="K190" s="17">
        <v>19273.3</v>
      </c>
      <c r="L190" s="17">
        <v>21025.5</v>
      </c>
    </row>
    <row r="191" spans="1:12" ht="125.25" customHeight="1">
      <c r="A191" s="8"/>
      <c r="B191" s="19"/>
      <c r="C191" s="13" t="s">
        <v>371</v>
      </c>
      <c r="D191" s="13" t="s">
        <v>372</v>
      </c>
      <c r="E191" s="36" t="s">
        <v>239</v>
      </c>
      <c r="F191" s="13"/>
      <c r="G191" s="17">
        <v>15.4</v>
      </c>
      <c r="H191" s="17"/>
      <c r="I191" s="49">
        <v>15.4</v>
      </c>
      <c r="J191" s="17">
        <v>27.1</v>
      </c>
      <c r="K191" s="17">
        <v>28.9</v>
      </c>
      <c r="L191" s="17">
        <v>120.4</v>
      </c>
    </row>
    <row r="192" spans="1:12" ht="140.25" customHeight="1">
      <c r="A192" s="8"/>
      <c r="B192" s="19"/>
      <c r="C192" s="19" t="s">
        <v>352</v>
      </c>
      <c r="D192" s="16" t="s">
        <v>351</v>
      </c>
      <c r="E192" s="36" t="s">
        <v>239</v>
      </c>
      <c r="F192" s="13"/>
      <c r="G192" s="17">
        <v>889.9</v>
      </c>
      <c r="H192" s="17">
        <v>889.9</v>
      </c>
      <c r="I192" s="49">
        <v>889.9</v>
      </c>
      <c r="J192" s="17">
        <v>0</v>
      </c>
      <c r="K192" s="17">
        <v>995.4</v>
      </c>
      <c r="L192" s="17">
        <v>0</v>
      </c>
    </row>
    <row r="193" spans="1:12" ht="89.25" customHeight="1" hidden="1">
      <c r="A193" s="8"/>
      <c r="B193" s="19"/>
      <c r="C193" s="13" t="s">
        <v>198</v>
      </c>
      <c r="D193" s="13" t="s">
        <v>46</v>
      </c>
      <c r="E193" s="36" t="s">
        <v>117</v>
      </c>
      <c r="F193" s="13"/>
      <c r="G193" s="17"/>
      <c r="H193" s="17"/>
      <c r="I193" s="50"/>
      <c r="J193" s="10"/>
      <c r="K193" s="10"/>
      <c r="L193" s="10"/>
    </row>
    <row r="194" spans="1:12" ht="89.25" hidden="1">
      <c r="A194" s="8"/>
      <c r="B194" s="19"/>
      <c r="C194" s="13" t="s">
        <v>199</v>
      </c>
      <c r="D194" s="13" t="s">
        <v>47</v>
      </c>
      <c r="E194" s="36" t="s">
        <v>117</v>
      </c>
      <c r="F194" s="13"/>
      <c r="G194" s="17"/>
      <c r="H194" s="17"/>
      <c r="I194" s="50"/>
      <c r="J194" s="10"/>
      <c r="K194" s="10"/>
      <c r="L194" s="10"/>
    </row>
    <row r="195" spans="1:12" ht="162.75" customHeight="1">
      <c r="A195" s="8"/>
      <c r="B195" s="19"/>
      <c r="C195" s="13" t="s">
        <v>389</v>
      </c>
      <c r="D195" s="13" t="s">
        <v>390</v>
      </c>
      <c r="E195" s="36" t="s">
        <v>239</v>
      </c>
      <c r="F195" s="13"/>
      <c r="G195" s="17">
        <v>0</v>
      </c>
      <c r="H195" s="17">
        <v>0</v>
      </c>
      <c r="I195" s="50">
        <v>0</v>
      </c>
      <c r="J195" s="10">
        <v>0</v>
      </c>
      <c r="K195" s="10">
        <v>995.4</v>
      </c>
      <c r="L195" s="10">
        <v>0</v>
      </c>
    </row>
    <row r="196" spans="1:12" ht="81" customHeight="1">
      <c r="A196" s="8"/>
      <c r="B196" s="19"/>
      <c r="C196" s="13" t="s">
        <v>353</v>
      </c>
      <c r="D196" s="13" t="s">
        <v>207</v>
      </c>
      <c r="E196" s="36" t="s">
        <v>239</v>
      </c>
      <c r="F196" s="13"/>
      <c r="G196" s="17">
        <v>332.5</v>
      </c>
      <c r="H196" s="17">
        <v>332.5</v>
      </c>
      <c r="I196" s="49">
        <v>332.5</v>
      </c>
      <c r="J196" s="17">
        <v>366.2</v>
      </c>
      <c r="K196" s="17">
        <v>368.5</v>
      </c>
      <c r="L196" s="17">
        <v>366.4</v>
      </c>
    </row>
    <row r="197" spans="1:12" ht="127.5" hidden="1">
      <c r="A197" s="8"/>
      <c r="B197" s="19"/>
      <c r="C197" s="13" t="s">
        <v>200</v>
      </c>
      <c r="D197" s="13" t="s">
        <v>48</v>
      </c>
      <c r="E197" s="36" t="s">
        <v>117</v>
      </c>
      <c r="F197" s="13"/>
      <c r="G197" s="17"/>
      <c r="H197" s="17"/>
      <c r="I197" s="50"/>
      <c r="J197" s="10"/>
      <c r="K197" s="10"/>
      <c r="L197" s="10"/>
    </row>
    <row r="198" spans="1:12" ht="127.5" hidden="1">
      <c r="A198" s="8"/>
      <c r="B198" s="19"/>
      <c r="C198" s="13" t="s">
        <v>201</v>
      </c>
      <c r="D198" s="13" t="s">
        <v>49</v>
      </c>
      <c r="E198" s="36" t="s">
        <v>117</v>
      </c>
      <c r="F198" s="13"/>
      <c r="G198" s="17"/>
      <c r="H198" s="17"/>
      <c r="I198" s="50"/>
      <c r="J198" s="10"/>
      <c r="K198" s="10"/>
      <c r="L198" s="10"/>
    </row>
    <row r="199" spans="1:12" ht="101.25" customHeight="1">
      <c r="A199" s="8"/>
      <c r="B199" s="19"/>
      <c r="C199" s="13" t="s">
        <v>354</v>
      </c>
      <c r="D199" s="13" t="s">
        <v>208</v>
      </c>
      <c r="E199" s="36" t="s">
        <v>239</v>
      </c>
      <c r="F199" s="13"/>
      <c r="G199" s="17">
        <v>175.3</v>
      </c>
      <c r="H199" s="17">
        <v>99.4</v>
      </c>
      <c r="I199" s="49">
        <v>175.3</v>
      </c>
      <c r="J199" s="17">
        <v>446.5</v>
      </c>
      <c r="K199" s="17">
        <v>446.5</v>
      </c>
      <c r="L199" s="17">
        <v>446.5</v>
      </c>
    </row>
    <row r="200" spans="1:12" ht="114.75" hidden="1">
      <c r="A200" s="8"/>
      <c r="B200" s="19"/>
      <c r="C200" s="13" t="s">
        <v>202</v>
      </c>
      <c r="D200" s="13" t="s">
        <v>50</v>
      </c>
      <c r="E200" s="36" t="s">
        <v>117</v>
      </c>
      <c r="F200" s="13"/>
      <c r="G200" s="17"/>
      <c r="H200" s="17"/>
      <c r="I200" s="50"/>
      <c r="J200" s="10"/>
      <c r="K200" s="10"/>
      <c r="L200" s="10"/>
    </row>
    <row r="201" spans="1:12" ht="102" hidden="1">
      <c r="A201" s="8"/>
      <c r="B201" s="19"/>
      <c r="C201" s="13" t="s">
        <v>203</v>
      </c>
      <c r="D201" s="13" t="s">
        <v>51</v>
      </c>
      <c r="E201" s="36" t="s">
        <v>117</v>
      </c>
      <c r="F201" s="13"/>
      <c r="G201" s="17"/>
      <c r="H201" s="17"/>
      <c r="I201" s="50"/>
      <c r="J201" s="10"/>
      <c r="K201" s="10"/>
      <c r="L201" s="10"/>
    </row>
    <row r="202" spans="1:12" ht="117.75" customHeight="1">
      <c r="A202" s="8"/>
      <c r="B202" s="19"/>
      <c r="C202" s="13" t="s">
        <v>355</v>
      </c>
      <c r="D202" s="13" t="s">
        <v>51</v>
      </c>
      <c r="E202" s="36" t="s">
        <v>239</v>
      </c>
      <c r="F202" s="13"/>
      <c r="G202" s="17">
        <v>369.7</v>
      </c>
      <c r="H202" s="17">
        <v>320</v>
      </c>
      <c r="I202" s="49">
        <v>369.7</v>
      </c>
      <c r="J202" s="17">
        <v>199.4</v>
      </c>
      <c r="K202" s="17">
        <v>169.4</v>
      </c>
      <c r="L202" s="17">
        <v>167.4</v>
      </c>
    </row>
    <row r="203" spans="1:12" ht="52.5" customHeight="1">
      <c r="A203" s="12"/>
      <c r="B203" s="9" t="s">
        <v>211</v>
      </c>
      <c r="C203" s="14" t="s">
        <v>356</v>
      </c>
      <c r="D203" s="14" t="s">
        <v>211</v>
      </c>
      <c r="E203" s="29"/>
      <c r="F203" s="14"/>
      <c r="G203" s="22">
        <f>G204+G205+G206</f>
        <v>7010.099999999999</v>
      </c>
      <c r="H203" s="22">
        <f>H204+H205</f>
        <v>5189.5</v>
      </c>
      <c r="I203" s="66">
        <v>7010.1</v>
      </c>
      <c r="J203" s="22">
        <v>0</v>
      </c>
      <c r="K203" s="22">
        <v>0</v>
      </c>
      <c r="L203" s="22">
        <v>0</v>
      </c>
    </row>
    <row r="204" spans="1:12" ht="156.75" customHeight="1">
      <c r="A204" s="8"/>
      <c r="B204" s="19"/>
      <c r="C204" s="13" t="s">
        <v>357</v>
      </c>
      <c r="D204" s="13" t="s">
        <v>52</v>
      </c>
      <c r="E204" s="36" t="s">
        <v>239</v>
      </c>
      <c r="F204" s="13"/>
      <c r="G204" s="17">
        <v>2491.5</v>
      </c>
      <c r="H204" s="17">
        <v>2491.6</v>
      </c>
      <c r="I204" s="50">
        <v>2491.5</v>
      </c>
      <c r="J204" s="10">
        <v>0</v>
      </c>
      <c r="K204" s="10">
        <v>0</v>
      </c>
      <c r="L204" s="10">
        <v>0</v>
      </c>
    </row>
    <row r="205" spans="1:12" ht="126" customHeight="1">
      <c r="A205" s="8"/>
      <c r="B205" s="19"/>
      <c r="C205" s="13" t="s">
        <v>299</v>
      </c>
      <c r="D205" s="13" t="s">
        <v>209</v>
      </c>
      <c r="E205" s="36" t="s">
        <v>240</v>
      </c>
      <c r="F205" s="13"/>
      <c r="G205" s="17">
        <v>2697.9</v>
      </c>
      <c r="H205" s="17">
        <v>2697.9</v>
      </c>
      <c r="I205" s="50">
        <v>2697.9</v>
      </c>
      <c r="J205" s="10">
        <v>0</v>
      </c>
      <c r="K205" s="10">
        <v>0</v>
      </c>
      <c r="L205" s="10">
        <v>0</v>
      </c>
    </row>
    <row r="206" spans="1:12" ht="126" customHeight="1">
      <c r="A206" s="8"/>
      <c r="B206" s="19"/>
      <c r="C206" s="13" t="s">
        <v>373</v>
      </c>
      <c r="D206" s="13" t="s">
        <v>374</v>
      </c>
      <c r="E206" s="36" t="s">
        <v>239</v>
      </c>
      <c r="F206" s="13"/>
      <c r="G206" s="17">
        <v>1820.7</v>
      </c>
      <c r="H206" s="17">
        <v>0</v>
      </c>
      <c r="I206" s="50">
        <v>1820.7</v>
      </c>
      <c r="J206" s="10">
        <v>0</v>
      </c>
      <c r="K206" s="10">
        <v>0</v>
      </c>
      <c r="L206" s="10">
        <v>0</v>
      </c>
    </row>
    <row r="207" spans="1:12" ht="126" customHeight="1">
      <c r="A207" s="8"/>
      <c r="B207" s="9" t="s">
        <v>358</v>
      </c>
      <c r="C207" s="14" t="s">
        <v>359</v>
      </c>
      <c r="D207" s="14" t="s">
        <v>358</v>
      </c>
      <c r="E207" s="36" t="s">
        <v>239</v>
      </c>
      <c r="F207" s="13"/>
      <c r="G207" s="22">
        <f>G208</f>
        <v>1398.8</v>
      </c>
      <c r="H207" s="22">
        <f>H208</f>
        <v>1398.8</v>
      </c>
      <c r="I207" s="69">
        <v>1398.8</v>
      </c>
      <c r="J207" s="10">
        <v>0</v>
      </c>
      <c r="K207" s="10">
        <v>0</v>
      </c>
      <c r="L207" s="10">
        <v>0</v>
      </c>
    </row>
    <row r="208" spans="1:12" ht="126" customHeight="1">
      <c r="A208" s="8"/>
      <c r="B208" s="19"/>
      <c r="C208" s="13" t="s">
        <v>361</v>
      </c>
      <c r="D208" s="13" t="s">
        <v>360</v>
      </c>
      <c r="E208" s="36" t="s">
        <v>239</v>
      </c>
      <c r="F208" s="13"/>
      <c r="G208" s="17">
        <v>1398.8</v>
      </c>
      <c r="H208" s="17">
        <v>1398.8</v>
      </c>
      <c r="I208" s="50">
        <v>1398.8</v>
      </c>
      <c r="J208" s="10">
        <v>0</v>
      </c>
      <c r="K208" s="10">
        <v>0</v>
      </c>
      <c r="L208" s="10">
        <v>0</v>
      </c>
    </row>
    <row r="209" spans="1:12" ht="54" customHeight="1">
      <c r="A209" s="12"/>
      <c r="B209" s="20"/>
      <c r="C209" s="14" t="s">
        <v>212</v>
      </c>
      <c r="D209" s="14" t="s">
        <v>237</v>
      </c>
      <c r="E209" s="29"/>
      <c r="F209" s="14"/>
      <c r="G209" s="22">
        <f>G210</f>
        <v>2458.7</v>
      </c>
      <c r="H209" s="22">
        <f>H210</f>
        <v>761</v>
      </c>
      <c r="I209" s="66">
        <f>I210</f>
        <v>2458.7</v>
      </c>
      <c r="J209" s="22">
        <v>0</v>
      </c>
      <c r="K209" s="22">
        <v>0</v>
      </c>
      <c r="L209" s="22">
        <v>0</v>
      </c>
    </row>
    <row r="210" spans="1:12" ht="58.5" customHeight="1">
      <c r="A210" s="12"/>
      <c r="B210" s="20"/>
      <c r="C210" s="14" t="s">
        <v>364</v>
      </c>
      <c r="D210" s="14" t="s">
        <v>54</v>
      </c>
      <c r="E210" s="29"/>
      <c r="F210" s="14"/>
      <c r="G210" s="22">
        <f>G211+G212+G213</f>
        <v>2458.7</v>
      </c>
      <c r="H210" s="22">
        <f>H211+H212+H213</f>
        <v>761</v>
      </c>
      <c r="I210" s="66">
        <v>2458.7</v>
      </c>
      <c r="J210" s="22">
        <v>0</v>
      </c>
      <c r="K210" s="22">
        <v>0</v>
      </c>
      <c r="L210" s="22">
        <v>0</v>
      </c>
    </row>
    <row r="211" spans="1:12" ht="112.5" customHeight="1">
      <c r="A211" s="8"/>
      <c r="B211" s="19"/>
      <c r="C211" s="13" t="s">
        <v>302</v>
      </c>
      <c r="D211" s="13" t="s">
        <v>53</v>
      </c>
      <c r="E211" s="36" t="s">
        <v>239</v>
      </c>
      <c r="F211" s="13"/>
      <c r="G211" s="17">
        <v>652.9</v>
      </c>
      <c r="H211" s="17">
        <v>281</v>
      </c>
      <c r="I211" s="49">
        <v>652.9</v>
      </c>
      <c r="J211" s="17">
        <v>0</v>
      </c>
      <c r="K211" s="17">
        <v>0</v>
      </c>
      <c r="L211" s="17">
        <v>0</v>
      </c>
    </row>
    <row r="212" spans="1:12" ht="110.25" customHeight="1">
      <c r="A212" s="8"/>
      <c r="B212" s="19"/>
      <c r="C212" s="13" t="s">
        <v>362</v>
      </c>
      <c r="D212" s="13" t="s">
        <v>204</v>
      </c>
      <c r="E212" s="36" t="s">
        <v>240</v>
      </c>
      <c r="F212" s="13"/>
      <c r="G212" s="17">
        <v>500</v>
      </c>
      <c r="H212" s="17">
        <v>500</v>
      </c>
      <c r="I212" s="49">
        <v>500</v>
      </c>
      <c r="J212" s="17">
        <v>0</v>
      </c>
      <c r="K212" s="17">
        <v>0</v>
      </c>
      <c r="L212" s="17">
        <v>0</v>
      </c>
    </row>
    <row r="213" spans="1:12" ht="93" customHeight="1">
      <c r="A213" s="8"/>
      <c r="B213" s="19"/>
      <c r="C213" s="13" t="s">
        <v>363</v>
      </c>
      <c r="D213" s="13" t="s">
        <v>54</v>
      </c>
      <c r="E213" s="36" t="s">
        <v>239</v>
      </c>
      <c r="F213" s="13"/>
      <c r="G213" s="17">
        <v>1305.8</v>
      </c>
      <c r="H213" s="17">
        <v>-20</v>
      </c>
      <c r="I213" s="50">
        <v>1305.8</v>
      </c>
      <c r="J213" s="10">
        <v>0</v>
      </c>
      <c r="K213" s="10">
        <v>0</v>
      </c>
      <c r="L213" s="10">
        <v>0</v>
      </c>
    </row>
    <row r="214" spans="1:12" ht="125.25" customHeight="1">
      <c r="A214" s="59"/>
      <c r="B214" s="60" t="s">
        <v>238</v>
      </c>
      <c r="C214" s="55" t="s">
        <v>213</v>
      </c>
      <c r="D214" s="14" t="s">
        <v>238</v>
      </c>
      <c r="E214" s="29"/>
      <c r="F214" s="14"/>
      <c r="G214" s="22">
        <f>G215+G216+G217</f>
        <v>-3260.1</v>
      </c>
      <c r="H214" s="22">
        <f>H215+H216+H217</f>
        <v>-3516.2000000000003</v>
      </c>
      <c r="I214" s="66">
        <f>I215+I216+I217</f>
        <v>-3516.2000000000003</v>
      </c>
      <c r="J214" s="22">
        <v>0</v>
      </c>
      <c r="K214" s="22">
        <v>0</v>
      </c>
      <c r="L214" s="22">
        <v>0</v>
      </c>
    </row>
    <row r="215" spans="1:12" ht="171" customHeight="1">
      <c r="A215" s="8"/>
      <c r="B215" s="19"/>
      <c r="C215" s="13" t="s">
        <v>366</v>
      </c>
      <c r="D215" s="13" t="s">
        <v>365</v>
      </c>
      <c r="E215" s="36" t="s">
        <v>239</v>
      </c>
      <c r="F215" s="13"/>
      <c r="G215" s="17">
        <v>-9.5</v>
      </c>
      <c r="H215" s="17">
        <v>-9.5</v>
      </c>
      <c r="I215" s="49">
        <v>-9.5</v>
      </c>
      <c r="J215" s="10">
        <v>0</v>
      </c>
      <c r="K215" s="10">
        <v>0</v>
      </c>
      <c r="L215" s="10">
        <v>0</v>
      </c>
    </row>
    <row r="216" spans="1:12" ht="103.5" customHeight="1">
      <c r="A216" s="8"/>
      <c r="B216" s="19"/>
      <c r="C216" s="13" t="s">
        <v>367</v>
      </c>
      <c r="D216" s="13" t="s">
        <v>55</v>
      </c>
      <c r="E216" s="36" t="s">
        <v>241</v>
      </c>
      <c r="F216" s="13"/>
      <c r="G216" s="17">
        <v>-3198.7</v>
      </c>
      <c r="H216" s="17">
        <v>-3454.8</v>
      </c>
      <c r="I216" s="49">
        <v>-3454.8</v>
      </c>
      <c r="J216" s="10">
        <v>0</v>
      </c>
      <c r="K216" s="10">
        <v>0</v>
      </c>
      <c r="L216" s="10">
        <v>0</v>
      </c>
    </row>
    <row r="217" spans="1:12" ht="109.5" customHeight="1">
      <c r="A217" s="8"/>
      <c r="B217" s="19"/>
      <c r="C217" s="13" t="s">
        <v>300</v>
      </c>
      <c r="D217" s="13" t="s">
        <v>56</v>
      </c>
      <c r="E217" s="36" t="s">
        <v>239</v>
      </c>
      <c r="F217" s="13"/>
      <c r="G217" s="17">
        <v>-51.9</v>
      </c>
      <c r="H217" s="17">
        <v>-51.9</v>
      </c>
      <c r="I217" s="49">
        <v>-51.9</v>
      </c>
      <c r="J217" s="10">
        <v>0</v>
      </c>
      <c r="K217" s="10">
        <v>0</v>
      </c>
      <c r="L217" s="10">
        <v>0</v>
      </c>
    </row>
    <row r="218" spans="1:12" ht="25.5" customHeight="1">
      <c r="A218" s="52"/>
      <c r="B218" s="40"/>
      <c r="C218" s="41"/>
      <c r="D218" s="41"/>
      <c r="E218" s="53"/>
      <c r="F218" s="41"/>
      <c r="G218" s="42"/>
      <c r="H218" s="42"/>
      <c r="I218" s="67"/>
      <c r="J218" s="54"/>
      <c r="K218" s="54"/>
      <c r="L218" s="54"/>
    </row>
    <row r="219" spans="1:12" ht="41.25" customHeight="1">
      <c r="A219" s="52"/>
      <c r="B219" s="40"/>
      <c r="C219" s="41" t="s">
        <v>221</v>
      </c>
      <c r="D219" s="41"/>
      <c r="E219" s="41"/>
      <c r="F219" s="41"/>
      <c r="G219" s="42" t="s">
        <v>220</v>
      </c>
      <c r="H219" s="42"/>
      <c r="I219" s="67"/>
      <c r="J219" s="42"/>
      <c r="K219" s="42"/>
      <c r="L219" s="42"/>
    </row>
    <row r="220" spans="3:12" ht="40.5" customHeight="1">
      <c r="C220" s="77" t="s">
        <v>222</v>
      </c>
      <c r="D220" s="77"/>
      <c r="E220" s="77"/>
      <c r="F220" s="77"/>
      <c r="G220" s="78" t="s">
        <v>422</v>
      </c>
      <c r="H220" s="79"/>
      <c r="I220" s="68"/>
      <c r="J220" s="21"/>
      <c r="K220" s="21"/>
      <c r="L220" s="21"/>
    </row>
  </sheetData>
  <sheetProtection/>
  <mergeCells count="11">
    <mergeCell ref="A3:L3"/>
    <mergeCell ref="C5:G5"/>
    <mergeCell ref="C7:D7"/>
    <mergeCell ref="A7:A8"/>
    <mergeCell ref="B7:B8"/>
    <mergeCell ref="J7:L7"/>
    <mergeCell ref="E7:E8"/>
    <mergeCell ref="F7:F8"/>
    <mergeCell ref="G7:G8"/>
    <mergeCell ref="H7:H8"/>
    <mergeCell ref="I7:I8"/>
  </mergeCells>
  <hyperlinks>
    <hyperlink ref="D136" r:id="rId1" display="consultantplus://offline/ref=34044ACF8D4C972518FBFA28842B579237323F9ABB5C3CBD6D74A8699C87BEDA4D9C14D4C832CC5D36DDF8BAF26CFD614BB0A876B73C65D8C21AF"/>
    <hyperlink ref="D138" r:id="rId2" display="consultantplus://offline/ref=F6920663278BFBFF1E3D16E81D5A8D3A806512B79815E520CFBEB041EFFD6DC21EBC9C9BF81281807365A57A2C854E4E9EF730627E6E16CBOACBG"/>
    <hyperlink ref="D137" r:id="rId3" display="consultantplus://offline/ref=F6920663278BFBFF1E3D16E81D5A8D3A806512B79815E520CFBEB041EFFD6DC21EBC9C9BF81281807365A57A2C854E4E9EF730627E6E16CBOACBG"/>
    <hyperlink ref="D142" r:id="rId4" display="consultantplus://offline/ref=E0EA4446FDE67A1684D86D8AD05C2728E097FDF5AD33BA32F6B80FA6EBD99C041052D0D76F4D2051A03350E7C3FE3668CE710C63E36C3DBDR4JAM"/>
  </hyperlinks>
  <printOptions horizontalCentered="1"/>
  <pageMargins left="0.1968503937007874" right="0.1968503937007874" top="0.1968503937007874" bottom="0.03937007874015748" header="0.07874015748031496" footer="0.07874015748031496"/>
  <pageSetup horizontalDpi="600" verticalDpi="600" orientation="landscape" paperSize="9"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Олеговна Соколова</dc:creator>
  <cp:keywords/>
  <dc:description>POI HSSF rep:2.42.0.110</dc:description>
  <cp:lastModifiedBy>Schukina</cp:lastModifiedBy>
  <cp:lastPrinted>2019-11-12T08:22:46Z</cp:lastPrinted>
  <dcterms:created xsi:type="dcterms:W3CDTF">2017-10-23T12:14:56Z</dcterms:created>
  <dcterms:modified xsi:type="dcterms:W3CDTF">2019-11-14T07:49:17Z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