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0995"/>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Q55" i="1" l="1"/>
  <c r="P55" i="1"/>
  <c r="N55" i="1"/>
  <c r="G55" i="1"/>
  <c r="H55" i="1"/>
  <c r="I55" i="1"/>
  <c r="J55" i="1"/>
  <c r="K55" i="1"/>
  <c r="L55" i="1"/>
  <c r="M55" i="1"/>
  <c r="O55" i="1"/>
  <c r="R55" i="1"/>
  <c r="S55" i="1"/>
  <c r="T55" i="1"/>
  <c r="U55" i="1"/>
  <c r="V55" i="1"/>
  <c r="W55" i="1"/>
  <c r="F55" i="1"/>
  <c r="Q18" i="1"/>
  <c r="P18" i="1"/>
  <c r="N18" i="1"/>
  <c r="G18" i="1"/>
  <c r="H18" i="1"/>
  <c r="I18" i="1"/>
  <c r="J18" i="1"/>
  <c r="K18" i="1"/>
  <c r="L18" i="1"/>
  <c r="M18" i="1"/>
  <c r="O18" i="1"/>
  <c r="F18" i="1"/>
  <c r="O23" i="1"/>
  <c r="R23" i="1"/>
  <c r="S23" i="1"/>
  <c r="T23" i="1"/>
  <c r="U23" i="1"/>
  <c r="V23" i="1"/>
  <c r="W23" i="1"/>
  <c r="G23" i="1"/>
  <c r="H23" i="1"/>
  <c r="I23" i="1"/>
  <c r="J23" i="1"/>
  <c r="K23" i="1"/>
  <c r="F23" i="1"/>
  <c r="G28" i="1"/>
  <c r="I28" i="1"/>
  <c r="J28" i="1"/>
  <c r="K28" i="1"/>
  <c r="O28" i="1"/>
  <c r="Q28" i="1"/>
  <c r="R28" i="1"/>
  <c r="S28" i="1"/>
  <c r="T28" i="1"/>
  <c r="U28" i="1"/>
  <c r="V28" i="1"/>
  <c r="W28" i="1"/>
  <c r="F28" i="1"/>
  <c r="G40" i="1"/>
  <c r="H40" i="1"/>
  <c r="I40" i="1"/>
  <c r="J40" i="1"/>
  <c r="K40" i="1"/>
  <c r="O40" i="1"/>
  <c r="Q40" i="1"/>
  <c r="R40" i="1"/>
  <c r="S40" i="1"/>
  <c r="T40" i="1"/>
  <c r="U40" i="1"/>
  <c r="V40" i="1"/>
  <c r="W40" i="1"/>
  <c r="F40" i="1"/>
  <c r="S44" i="1"/>
  <c r="T44" i="1"/>
  <c r="U44" i="1"/>
  <c r="V44" i="1"/>
  <c r="W44" i="1"/>
  <c r="R44" i="1"/>
  <c r="S47" i="1"/>
  <c r="T47" i="1"/>
  <c r="U47" i="1"/>
  <c r="V47" i="1"/>
  <c r="W47" i="1"/>
  <c r="R47" i="1"/>
  <c r="S54" i="1"/>
  <c r="T54" i="1"/>
  <c r="U54" i="1"/>
  <c r="V54" i="1"/>
  <c r="W54" i="1"/>
  <c r="R54" i="1"/>
  <c r="G54" i="1"/>
  <c r="H54" i="1"/>
  <c r="I54" i="1"/>
  <c r="J54" i="1"/>
  <c r="K54" i="1"/>
  <c r="L54" i="1"/>
  <c r="M54" i="1"/>
  <c r="F54" i="1"/>
  <c r="O44" i="1"/>
  <c r="H44" i="1"/>
  <c r="I44" i="1"/>
  <c r="J44" i="1"/>
  <c r="K44" i="1"/>
  <c r="G44" i="1"/>
  <c r="F44" i="1"/>
  <c r="M43" i="1"/>
  <c r="L43" i="1"/>
  <c r="M42" i="1"/>
  <c r="N42" i="1" s="1"/>
  <c r="L42" i="1"/>
  <c r="L44" i="1" s="1"/>
  <c r="N43" i="1" l="1"/>
  <c r="M44" i="1"/>
  <c r="N44" i="1" s="1"/>
  <c r="M22" i="1"/>
  <c r="L22" i="1"/>
  <c r="M21" i="1"/>
  <c r="M30" i="1" l="1"/>
  <c r="L30" i="1"/>
  <c r="M34" i="1"/>
  <c r="L34" i="1"/>
  <c r="M27" i="1"/>
  <c r="L27" i="1"/>
  <c r="M25" i="1"/>
  <c r="M28" i="1" s="1"/>
  <c r="L25" i="1"/>
  <c r="L28" i="1" s="1"/>
  <c r="N22" i="1"/>
  <c r="M8" i="1"/>
  <c r="M9" i="1"/>
  <c r="M10" i="1"/>
  <c r="M11" i="1"/>
  <c r="M12" i="1"/>
  <c r="M13" i="1"/>
  <c r="M14" i="1"/>
  <c r="M15" i="1"/>
  <c r="M16" i="1"/>
  <c r="M17" i="1"/>
  <c r="L8" i="1"/>
  <c r="L9" i="1"/>
  <c r="L10" i="1"/>
  <c r="L11" i="1"/>
  <c r="L12" i="1"/>
  <c r="L13" i="1"/>
  <c r="L14" i="1"/>
  <c r="L15" i="1"/>
  <c r="L16" i="1"/>
  <c r="L17" i="1"/>
  <c r="M7" i="1"/>
  <c r="L7" i="1"/>
  <c r="M20" i="1"/>
  <c r="M23" i="1" s="1"/>
  <c r="L20" i="1"/>
  <c r="L21" i="1"/>
  <c r="N21" i="1" s="1"/>
  <c r="L40" i="1" l="1"/>
  <c r="L23" i="1"/>
  <c r="N23" i="1" s="1"/>
  <c r="N28" i="1"/>
  <c r="N34" i="1"/>
  <c r="M40" i="1"/>
  <c r="N40" i="1" s="1"/>
  <c r="N17" i="1"/>
  <c r="N15" i="1"/>
  <c r="N13" i="1"/>
  <c r="N11" i="1"/>
  <c r="N9" i="1"/>
  <c r="N20" i="1"/>
  <c r="N16" i="1"/>
  <c r="N14" i="1"/>
  <c r="N12" i="1"/>
  <c r="N10" i="1"/>
  <c r="N8" i="1"/>
  <c r="N27" i="1"/>
  <c r="N25" i="1"/>
  <c r="N7" i="1"/>
  <c r="H25" i="1"/>
  <c r="H28" i="1" s="1"/>
</calcChain>
</file>

<file path=xl/sharedStrings.xml><?xml version="1.0" encoding="utf-8"?>
<sst xmlns="http://schemas.openxmlformats.org/spreadsheetml/2006/main" count="216" uniqueCount="124">
  <si>
    <t>№ п.п.</t>
  </si>
  <si>
    <t>ФБ</t>
  </si>
  <si>
    <t>РБ</t>
  </si>
  <si>
    <t>МБ</t>
  </si>
  <si>
    <t>-</t>
  </si>
  <si>
    <t>2020 год</t>
  </si>
  <si>
    <t>2021 год</t>
  </si>
  <si>
    <t>(план)</t>
  </si>
  <si>
    <t>(факт)</t>
  </si>
  <si>
    <t xml:space="preserve">Финансирование, тыс. руб.
</t>
  </si>
  <si>
    <r>
      <t xml:space="preserve">2019 год
</t>
    </r>
    <r>
      <rPr>
        <sz val="12"/>
        <color theme="1"/>
        <rFont val="Times New Roman"/>
        <family val="1"/>
        <charset val="204"/>
      </rPr>
      <t xml:space="preserve">(указывается плановое финансирование и финансирование, поступившее на дату заполнения информации) </t>
    </r>
  </si>
  <si>
    <t>Проведение мероприятий по основам ведения бизнеса и предпринимательской грамотности</t>
  </si>
  <si>
    <t>Информирование субъектов МСП</t>
  </si>
  <si>
    <t>Ведение реестра СМП - получателей поддержки</t>
  </si>
  <si>
    <t>Постоянное ведение реестра СМП - получателей поддержки</t>
  </si>
  <si>
    <t>Участие КФХ в Программе поддержки начинающих фермеров, развития семейных животноводческих ферм и сельскохозяйственных потребительских кооперативов</t>
  </si>
  <si>
    <t>Национальный проект "Жилье и городская среда" Региональный проект  "Формирование комфортной городской среды"</t>
  </si>
  <si>
    <t>Национальный проект "Малое и среднее предпринимательство и поддержка индивидуальной предпринимательской инициативы". Региональный проект "Расширение доступа субъектов малога и среднего предпринимательства к финансовым ресурсам, в том числе к льготному финансирования (Финансовая поддержка МСП)</t>
  </si>
  <si>
    <t xml:space="preserve"> Национальный проект "Малое и среднее предпринимательство и поддержка индивидуальной предпринимательской инициативы". Региональный проект "Улучшение условий ведения предпринимательской деятельности в Нижегородской области»</t>
  </si>
  <si>
    <t>Национальный проект "Малое и среднее предпринимательство и поддержка индивидуальной предпринимательской инициативы". Региональный проект "Популяризация предпринимательства"</t>
  </si>
  <si>
    <t>Национальный проект "Малое и среднее предпринимательство и поддержка индивидуальной предпринимательской инициативы". Региональный проект "Акселерация субъектов малого и среднего предпринимательства в Нижегородской области"</t>
  </si>
  <si>
    <t>Национальный проект "Малое и среднее предпринимательство и поддержка индивидуальной предпринимательской инициативы". Региональный проект "Создание системы поддержки фермеров и развитие сельской кооперации в Нижегородской области (Поддержка малых форм хозяйствования и развития кооперации)</t>
  </si>
  <si>
    <t>Национальный проект "Жилье и городская среда" Региональный проект "Жилье"</t>
  </si>
  <si>
    <t>Национальный проект " Культура". Региональный проект "Обеспечение качественно нового уровня развития инфраструктуры культуры "Культурная среда"</t>
  </si>
  <si>
    <t>1.</t>
  </si>
  <si>
    <t xml:space="preserve">Национальный проект "Здравоохранение". Региональный проект "Программа развития детского здравоохранения Нижегородской области, включая создание современной инфраструктуры оказания медицинской помощи детям" </t>
  </si>
  <si>
    <t>ГБУЗ НО "Кулебакская ЦРБ"</t>
  </si>
  <si>
    <t>Развитие материально-технической базы педиатрического отделения поликлиники</t>
  </si>
  <si>
    <t>Благоустройство парка культуры и отдыха (установка спортивно-игровой площадки)</t>
  </si>
  <si>
    <t>Благоустройство парка культуры и отдыха (устройство покрытия  спортивно-игровой площадки)</t>
  </si>
  <si>
    <t>Национальный проект "Демография". Региональный проект «Спорт-норма жизни» -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t>
  </si>
  <si>
    <t>Учреждения спорта г.о.г.Кулебаки</t>
  </si>
  <si>
    <t>2.</t>
  </si>
  <si>
    <t>МБУ "ФОК "Темп"</t>
  </si>
  <si>
    <t>приобретение искусственного покрытия футбольного поля</t>
  </si>
  <si>
    <t xml:space="preserve"> подана заявка на закупку транспортного средства "Газель"</t>
  </si>
  <si>
    <t xml:space="preserve"> подана заявка на закупку  100 комплектов палок для скандинавской ходьбы</t>
  </si>
  <si>
    <t>3.</t>
  </si>
  <si>
    <t>Заявки на получение гранта на поддержку начинающих фермеров (КФХ "Логинова Е.Н. и КФХ "Мочалов А.Н." по итогам заседания конкурсной комиссии не набрали достаточное количество баллов и не прошли отбор. Проект не реализован.</t>
  </si>
  <si>
    <t xml:space="preserve"> Национальный проект "Образование". Региональный проект «Современная школа»</t>
  </si>
  <si>
    <t>Ответственное лицо Зуева О.В. - нач. сектора развития потребительского рынка отдела экономики управления экономики администрации тел. ( 83176) 5-02-53</t>
  </si>
  <si>
    <t>Ответственное лицо Носов Р.В. - нач. отдела  сельского хозяйства администрации тел. ( 83176) 5-24-03</t>
  </si>
  <si>
    <t>Ответственное лицо Болтенко А.А. -гл.врач ГБУЗ "Кулебакская ЦРБ" ( 83176) 5-18-25</t>
  </si>
  <si>
    <t>Средства  из вышестоящих бюджетов предотавляются на основании Соглашения между Министерством промышленности, торговли и предпринимательства НО и Администрацией г.о.г.Кулебаки. Спрок определяется министерством, ориентировочно сентябрь-ноябрь. Ответственное лицо Зуева О.В. - нач. сектора развития потребительского рынка отдела экономики управления экономики администрации тел. ( 83176) 5-02-53</t>
  </si>
  <si>
    <t>Итого финансирование</t>
  </si>
  <si>
    <t>план</t>
  </si>
  <si>
    <t>факт</t>
  </si>
  <si>
    <t>% исполнения</t>
  </si>
  <si>
    <t>Кассовое исполнение</t>
  </si>
  <si>
    <t>всего</t>
  </si>
  <si>
    <t>% исполнения от плана</t>
  </si>
  <si>
    <t>% исполнения от факта</t>
  </si>
  <si>
    <t>Национальный проект "Демография". Региональный проект "Разработка и реализация программы системной поддержки и повышения качества жизни граждан старшего поколения" (Старшее поколение)</t>
  </si>
  <si>
    <t>Ответственное лицо: Болтенко А.А. -гл.врач ГБУЗ "Кулебакская ЦРБ" ( 83176) 5-18-25</t>
  </si>
  <si>
    <t>Текущая ситуауия, описание</t>
  </si>
  <si>
    <t>ГБУЗ НО "Кулебакская ЦРБ". Вакцинация против пневмококковых инфекций граждан старше трудоспособного возраста, проживающих в организациях социального обслуживания, на 2019 год</t>
  </si>
  <si>
    <t>Вакцинация против пневмококковых инфекций граждан старше трудоспособного возраста, проживающих в организациях социального обслуживания проведена</t>
  </si>
  <si>
    <t>Имеющиеся проблемы реализации ( краткое описание)</t>
  </si>
  <si>
    <t>Обеспечение жильем молодых семей городского округа город Кулебаки ( 4-х молодых семей)</t>
  </si>
  <si>
    <t>Обеспечение жильем детей-сирот. Приобретение в муниципальную собственность 11 жилых помещений</t>
  </si>
  <si>
    <t>проблемы отсутствуют</t>
  </si>
  <si>
    <t>Обеспечение жильем  граждан , утративших жилые помещения в результате пожара, по договору социального найма (1 семья)</t>
  </si>
  <si>
    <t>в сентябре объявлены конкурсные процедуры на приобретение 1 жилого помещения</t>
  </si>
  <si>
    <t>ул.Ад.Макарова,д.2, Циолковского,д.31                                      ремонт проездов, установка лавочек, урн</t>
  </si>
  <si>
    <t>ул.60 лет ВЛКСМ, д.6,д.8, ул.Циолковского,д.24                         ремонт проездов, установка лавочек, урн</t>
  </si>
  <si>
    <t>ул.Адм.Макарова,д.33,д.35                                        ремонт проездов, установка лавочек, урн</t>
  </si>
  <si>
    <t>ул.Воровского, д.74                                           ремонт проездов, установка лавочек, урн</t>
  </si>
  <si>
    <t>ул.Войкова, д.62                                              ремонт проездов, установка лавочек, урн</t>
  </si>
  <si>
    <t>Работы завершены (ремонт проездов, установка лавочек, урн)</t>
  </si>
  <si>
    <t>Благоустройство парка культуры и отдыха                                    установка летней сцены и благоустройство прилегающей территории</t>
  </si>
  <si>
    <t>Благоустройство парка культуры и отдыха                                  установка динамического фонтана</t>
  </si>
  <si>
    <t>ул. Адм.Макарова, д.4                                        ремонт проездов, установка лавочек, урн.</t>
  </si>
  <si>
    <t>ул. 60 лет ВЛКСМ, д.2,д.4                                                      ремонт проездов, установка лавочек, урн.</t>
  </si>
  <si>
    <t>Работы завершены со снижением цены в результате торгов(ремонт проездов, установка лавочек, урн)</t>
  </si>
  <si>
    <t>МБОУ Тёпловская школа . Создание Центра образования цифрового и гуманитарного профилей «Точка роста». Главная цель - формирование современных компетенций и навыков у обучающихся, в том числе по
предметным областям «Технология», «Информатика», «Основы безопасности
жизнедеятельности». 100% охват контингента обучающихся образовательной организации, осваивающих основную общеобразовательную
программу по предметным областям «Технология», «Информатика», «Основы безопасности жизнедеятельности» на обновленном учебном оборудовании с применением новых методик обучения и воспитания.</t>
  </si>
  <si>
    <t>МБОУ Саваслейская школа. Ремонт спортивного зала.</t>
  </si>
  <si>
    <t xml:space="preserve"> Национальный проект "Образование". Региональный проект "Успех каждого ребенка"</t>
  </si>
  <si>
    <t>Финансовая поддержка субъектов МСП. Предоставление субсидии субъектам МСП ( размер финансирования на данный момент не определен)</t>
  </si>
  <si>
    <t>Подана заявка на участие в отборе на предоставление субсидий из областного бюджета на софинансирование муниципальных программ поддержки малого и среднего предпринимательства. Готовится постановление о порядке предоставления субсидии субъектам МСП, занимающимися социально-значимыми видами деятельности.</t>
  </si>
  <si>
    <t xml:space="preserve">1. Направление финансовой поддержки субъектов МСП по поданной г.о.г. Кулебаки заявке ограничено только субсидированием субъектов МСП, занимающихся социально значимыми видами деятельности.  Социальное предпринимательство на территории округа пока не достаточно развито. Соответственно, прогнозируется слабая конкуренция на этапе муниципального конкурса за право получить субсидию по данному направлению. 
2. Есть правовые пробелы в федеральных и региональных НПА, регламентирующих субсидирование социальных предпринимателей. 
К примеру, в качестве получателей субсидии могут выступать субъекты МСП, выпускающие продукцию для граждан социальных категорий.  Конкретных критериев отнесения продукции к указанной категории – нет, и нет чёткого перечня данной продукции. Соответственно, субъекту МСП сложно доказать социальную ориентированность своей продукции, а конкурсной комиссии – правильно и единообразно оценивать конкурсные заявки таких предпринимателей. 
</t>
  </si>
  <si>
    <t xml:space="preserve">Имущественная поддержка субъектов МСП. </t>
  </si>
  <si>
    <r>
      <t xml:space="preserve">В рамках реализации системных мероприятий регионального проекта: 
1) принято постановление администрации «О создании  рабочей группы  по вопросам оказания имущественной поддержки субъектам малого и среднего предпринимательства на территории городского округа город Кулебаки»;
2) разработан раздел по имущественной поддержке в МП «Развитие предпринимательства в городском округе город Кулебаки на 2018-2020 годы»;
3) ежеквартально вносятся дополнения в перечень муниципального имущества, предназначенного для предоставления субъектам МСП;
4) в административный регламент г.о.г. Кулебаки по предоставлению муниципальной услуги «Предоставление муниципального имущества городского округа город Кулебаки Нижегородской области в аренду» внесены изменения, которые отражают сроки и последовательность действий при предоставлении в аренду  муниципального имущества, включенного в Перечень муниципального имущества, предназначенного для предоставления субъектам МСП. </t>
    </r>
    <r>
      <rPr>
        <b/>
        <sz val="10"/>
        <color theme="1"/>
        <rFont val="Times New Roman"/>
        <family val="1"/>
        <charset val="204"/>
      </rPr>
      <t xml:space="preserve">5) </t>
    </r>
    <r>
      <rPr>
        <sz val="10"/>
        <color theme="1"/>
        <rFont val="Times New Roman"/>
        <family val="1"/>
        <charset val="204"/>
      </rPr>
      <t xml:space="preserve">В 2019 г. проведено комплексное обследование муниципального имущества, закреплённого за муниципальными предприятиями и учреждениями, на предмет выявления неэффективно используемого или используемого не  по назначению. В результате обследования имущества, пригодного для включения в Перечень имущества, предназначенного для предоставления субъектам МСП, не выявлено
5) В 2019 г. проведено комплексное обследование муниципального имущества, закреплённого за муниципальными предприятиями и учреждениями, на предмет выявления неэффективно используемого или используемого не  по назначению. В результате обследования имущества, пригодного для включения в Перечень имущества, предназначенного для предоставления субъектам МСП, не выявлено.
</t>
    </r>
  </si>
  <si>
    <t>в целом низкая востребованность у субъектов МСП  муниципального имущества, а том числе, включенного и включаемого в Перечень  муниципального имущества г.о.г. Кулебаки Нижегородской области,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</si>
  <si>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 xml:space="preserve">Реализуются меры информационно-маркетинговой поддержки субъектов МСП и граждан, планирующих начать ведение предпринимательской деятельности, осуществляется информирование о сервисах Портала Бизнес-навигатора МСП, о возможности получения льготных кредитных ресурсов. АНО «Кулебакский центр поддержки предпринимательства» (АНО КЦПП) создан рабочий чат в мессенджере WhatsApp, куда входят предприниматели округа, специалисты АНО КЦПП. Цель чата, в том числе,  – усиление информированности субъектов МСП о мерах государственной поддержки. </t>
  </si>
  <si>
    <t>С января по апрель - 2019 году проведена муниципальная бизнес-олимпиада среди школьников старших классов и студентов 1-2 курса металлургического колледжа «Свое дело». Цель олимпиады – популяризация предпринимательства,  развитие  предпринимательских способностей и навыков у молодежи, обучение основам предпринимательской и финансовой грамотности. Охват – более 200 человек.</t>
  </si>
  <si>
    <t>грант начинающими фермерами не получен, проект не реализован</t>
  </si>
  <si>
    <t xml:space="preserve"> Ремонт в клубе с.Шилокша.</t>
  </si>
  <si>
    <t>Ремонт в ДК с.Ломовка</t>
  </si>
  <si>
    <t>Ремонтные работы в клубе с.Шилокша завершены</t>
  </si>
  <si>
    <t>Ответственное лицо: Серебряков А.Н.-зам. нач. отдела по культуре, развитию спорта и молодежной политике.</t>
  </si>
  <si>
    <t>проблем нет</t>
  </si>
  <si>
    <t>работы: поставка инвентаря и оборудования.  Контракт заключает Министерство образования и направляет письма в Управление образования г.о.г.Кулебаки, о том что товар пришел. Далее оформляется  и производится поставка товара. Ответственное лицо за приемку: Марочкина Е.В.-директор МБОУ Тепловская школа.</t>
  </si>
  <si>
    <t>Муниципальный контракт № 131 от 19.08.2019г. на капитальный ремонт спортивного зала МБОУ Саваслейская школа. Срок - 60 дней. Завершение работ 17.10.2019г. ОО"Фактэнергострой" г. Дзержинск. Ответственное лицо: С.В.Щур-директор МБОУ Саваслейская шкода</t>
  </si>
  <si>
    <t>Выполнены работы: внутренняя отделка спортивного зала, входная противопожарная дверь, замена 6 оконных блоков, замена покрытия пола, стяжка, укладка линолеума, установка защитных экранов для радиаторов отопления, замена внутреннего освещения зала. Остались работы: ремонт кровли. замена внутреннего дверного проема. Работы планируется завершить до 16.10.2019</t>
  </si>
  <si>
    <t xml:space="preserve">Задержка финансирования из областного и федерального бюджета </t>
  </si>
  <si>
    <t>осуществляется поставка инвентаря и оборудования ( набор "Технология и физика", шлем виртуальной реальности, пуфы, фотоаппараты, штативы, конструкторы, PLA-пластик, шахматный набор, ноутбуки ( 3ед.), планшет, МФУ, запоминающие устройства ( 2шт.), оборудование оБЖ ( 2 шт), интерактивный комплекс)</t>
  </si>
  <si>
    <t>Контракт №2 от 29.04.2019г. "Выполнение работ по благоустройству дворовой территории домов ул.Циолковского, д.31; ул.Адм.Макарова, д.2 городского округа город Кулебаки Нижегородской области".Общество с ограниченной ответственностью «АЛЬФАДОРРЕМСТРОЙ» г.Н.Новгород, срок исполнения: 29.04.19-12.06.19, отв.директор КДУК Рачков В.С.</t>
  </si>
  <si>
    <t>Контракт №01 от 29.04.2019г. "Выполнение работ по благоустройству дворовой территории домов ул.60 лет ВЛКСМ, д.6,д.8, ул.Циолковского, д.24  городского округа город Кулебаки Нижегородской области".Общество с ограниченной ответственностью «АЛЬФАДОРРЕМСТРОЙ»Г.Н.Новгород, срок исполнения: 29.04.19-12.06.19, отв.директор КДУК Рачков В.С.
.</t>
  </si>
  <si>
    <t>Контракт №05 от 26.04.2019г. "Выполнение работ по благоустройству дворовой территории домов ул.Адм.Макарова, д.33,д.35 городского округа город Кулебаки Нижегородской области", подрядчик ИП Рогов С.А. г.Кулебаки, срок исполнения:29.04.19-12.06.19, отв.директор КДУК Рачков В.С.</t>
  </si>
  <si>
    <t>Контракт №04 от 29.04.2019г. "Выполнение работ по благоустройству дворовой территории дома ул.Воровского, д.74 в городском округе город Кулебаки Нижегородской области", подрядчик ООО "АЛЬФАДОРРЕМСТРОЙ" г.Н.новгород, срок исполнения 29.04.19-28.05.19, отв.директор КДУК Рачков В.С.</t>
  </si>
  <si>
    <t>Контракт №03 от 29.04.2019г.  "Выполнение работ по благоустройству дворовой территории дома ул.Войкова, д.62 в городском округе город Кулебаки Нижегородской области",подрядчик ООО "АЛЬФАДОРРЕМСТРОЙ" г.Н.новгород,  срок исполнения 29.04.19-28.05.19, отв.директор КДУК Рачков В.С.</t>
  </si>
  <si>
    <t>Муниципальный Контракт от 24.06.2019 №038-МК на выполнение работ по благоустройству общественной территории «Парк культуры и отдыха в г.Кулебаки Нижегородской области (устройство летней сцены)», подрядчик ООО "БАСИСТ" г.навашино, срок исполнения 24.06.19-22.09.19, отв.зам.главы Лужин С.В.</t>
  </si>
  <si>
    <t>Муниципальный Контракт от 28.06.2019 г. №042-МК на выполнение работ по благоустройству общественной территории «Парк культуры и отдыха в г.Кулебаки Нижегородской области (устройство фонтана)», подрядчик : ООО "ЛЕВША" г.Москва,  срок исполнения: 28.06.19-26.09.19, отв.зам.главы Лужин С.В.</t>
  </si>
  <si>
    <t>Муниципальный Контракт от 28.06.2019г. №041-МК на выполнение работ по благоустройству общественной территории «Парк культуры и отдыха в г.Кулебаки Нижегородской области (установка спортивно-игровой площадки)», ООО "АВЕН-НН" г.Н.новгород, срок исполнения28.06.19-26.09.19, отв.зам.главы Лужин С.В.</t>
  </si>
  <si>
    <t>Муниципальный Контракт от 21.06.2019 г. № 039-МК на выполнение работ по благоустройству общественной территории «Парк культуры и отдыха в г. Кулебаки Нижегородской области (устройство покрытия спортивно-игровой площадки)», Подрядчик ИП Рыбкин М.Е. г.Кулебаки, срок исполнения 21.06.19-19.09.19, отв.Лужин С.В.</t>
  </si>
  <si>
    <t>Муниципальный контракт №33-МК от 18.06.2019г. "Выполнение работ по благоустройству дворовой территории домов ул. Циолковского, д. 31, ул. Адмирала Макарова, д. 2, д. 4 на землях общего пользования в городском округе город Кулебаки Нижегородской области", Подрядчик ООО "Векстрой-52"г.Н.новгород,срок исполнения 18.06.19-18.07.19, отв.зам.главы Лужин С.В.</t>
  </si>
  <si>
    <t>Муниципальный контракт №032-МК от 14.06.2019г. "Выполнение работ по благоустройству дворовой территории домов ул. 60 лет ВЛКСМ, д. 2, д. 4, д. 6, д. 8, ул. Циолковского, д. 24 на землях общего пользования в городском округе город Кулебаки Нижегородской области", Подрядчик: ИП Рогов С.А. г.Кулебаки, срок исполнения: 14.06.19-14.07.19, отв.зам.главы Лужин С.В.</t>
  </si>
  <si>
    <t>рабоы выполнены частично</t>
  </si>
  <si>
    <t>Работы завершены, фонтан установлен, 26.09.2019 - торжественное открытие</t>
  </si>
  <si>
    <t>Работы завершены, площадка установлена</t>
  </si>
  <si>
    <t>Работы завершены</t>
  </si>
  <si>
    <t>Ответственное лицо: директор МБУК "Централизованная клубная система" Сочкова О.П., тел. 88317673146   № контракта 08/19 от 01.03.2019 ООО "Кулебакистроймеханизация"</t>
  </si>
  <si>
    <t>Ответственное лицо: директор МБУК "Централизованная клубная система" Сочкова О.П., тел. 88317673146    № контракта 10/19 от 15.07.2019  ООО "Кулебакистроймеханизация"</t>
  </si>
  <si>
    <t>Ремонтные работы в ДК с.Ломовка завершены.</t>
  </si>
  <si>
    <t>ИТОГО по нацпроекту</t>
  </si>
  <si>
    <t>ВСЕГО по  нацпроектам</t>
  </si>
  <si>
    <t>Финансиррование на основании Соглашения между Администарцией городского округа город Кулебаки  Нижеггородской области  и Министерством социальной политики от 28.05.2019 , 15..08.2019</t>
  </si>
  <si>
    <t>3-м молодым семьям выданы свидетельства на приобретение жилья , из них 2 семьи подбирают жилые помещения, 1 семья - улучшила жилищные условия. По 1 молодой семье заключается дополнительное соглашение с Министерством социальной политики на предоставление субсидии.  Срок реализации средств до 25 декабря 2019 года</t>
  </si>
  <si>
    <t>№ 009-МК от 08 апреля 2019 года  (ИП Рыбкин М.Е.)
№ 013-МК от 08 апреля 2019 года (ООО "Новый дом") 
№ 014-МК от 08 апреля 2019 года  (ООО "Новый Дом")
№ 015-МК от 08 апреля 2019 года (ИП Рыбкин М.Е)
МК №070-МК  от 06.09.2019г.,(ИП Рыбкин М.Е.)
 МК №071-МК  от 06.09.2019г.,(Ип Рыбкин М.Е)
-МК №074-МК от 06.09.2019 № 030-МК от 07 июня 2019 года (ИП Рыбкин М.Е.)
№ 031-МК от 07 июня 2019 года (ИП Рыбкин М.Е.)
№ МК-079 20.09.2019  (ИП Рыбкин М.Е.) Срок контрактов до исполнения обязательств, лицо ответственное Борисова В.С.  ( (83176) 5-24-12)</t>
  </si>
  <si>
    <t>Приобретено 10 квартир для детей-сирот. По 1 квартире   контракт 01.10.2019г.</t>
  </si>
  <si>
    <t>Соглашение между администрацией городского округа город Кулебаки и Министерством социальной политики</t>
  </si>
  <si>
    <r>
      <t xml:space="preserve">Сводная  информация
об участии городского округа город Кулебаки Нижегородской области в национальных и региональных проектах
</t>
    </r>
    <r>
      <rPr>
        <sz val="12"/>
        <color theme="1"/>
        <rFont val="Times New Roman"/>
        <family val="1"/>
        <charset val="204"/>
      </rPr>
      <t>Информация подготовлена (Администрацией городского округа город Кулебаки 01.10.2019г.*)</t>
    </r>
  </si>
  <si>
    <t>Наименование мероприятия (характеристика, описание, в т.ч. место реализации)
 и адрес объекта</t>
  </si>
  <si>
    <t>Дополнительная информация (наименование работ, номер и дата заключения  контракта, сведения о подрядных организациях, сроки выполнения работ, лицо, ответственное за приемку работ)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</si>
</sst>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1" x14ac:knownFonts="1">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0"/>
      <color theme="1"/>
      <name val="Times New Roman"/>
      <family val="1"/>
      <charset val="204"/>
    </font>
    <font>
      <sz val="11"/>
      <color theme="1"/>
      <name val="Times New Roman"/>
      <family val="1"/>
      <charset val="204"/>
    </font>
    <font>
      <b/>
      <sz val="10"/>
      <color theme="1"/>
      <name val="Times New Roman"/>
      <family val="1"/>
      <charset val="204"/>
    </font>
    <font>
      <sz val="11"/>
      <name val="Times New Roman"/>
      <family val="1"/>
      <charset val="204"/>
    </font>
    <font>
      <sz val="10"/>
      <name val="Times New Roman"/>
      <family val="1"/>
      <charset val="204"/>
    </font>
    <font>
      <b/>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s>
  <cellStyleXfs count="2">
    <xf numFmtId="0" fontId="0" fillId="0" borderId="0"/>
    <xf numFmtId="0" fontId="1" fillId="0" borderId="0"/>
  </cellStyleXfs>
  <cellXfs count="251">
    <xf numFmtId="0" fontId="0" fillId="0" borderId="0" xfId="0"/>
    <xf numFmtId="0" fontId="2" fillId="0" borderId="0" xfId="0" applyFont="1" applyAlignment="1">
      <alignment wrapText="1"/>
    </xf>
    <xf numFmtId="0" fontId="2" fillId="0" borderId="14"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0" xfId="0" applyFont="1" applyFill="1" applyAlignment="1">
      <alignment wrapText="1"/>
    </xf>
    <xf numFmtId="0" fontId="2" fillId="0" borderId="1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wrapText="1"/>
    </xf>
    <xf numFmtId="0" fontId="2" fillId="2" borderId="1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6" xfId="0" applyFont="1" applyFill="1" applyBorder="1" applyAlignment="1">
      <alignment horizontal="center" wrapText="1"/>
    </xf>
    <xf numFmtId="0" fontId="2" fillId="0" borderId="34" xfId="0" applyFont="1" applyFill="1" applyBorder="1" applyAlignment="1">
      <alignment wrapText="1"/>
    </xf>
    <xf numFmtId="0" fontId="2" fillId="0" borderId="36" xfId="0" applyFont="1" applyFill="1" applyBorder="1" applyAlignment="1">
      <alignment wrapText="1"/>
    </xf>
    <xf numFmtId="0" fontId="2" fillId="0" borderId="37" xfId="0" applyFont="1" applyFill="1" applyBorder="1" applyAlignment="1">
      <alignment wrapText="1"/>
    </xf>
    <xf numFmtId="0" fontId="4" fillId="0" borderId="19" xfId="0" applyFont="1" applyFill="1" applyBorder="1" applyAlignment="1">
      <alignment horizontal="center" vertical="center" wrapText="1"/>
    </xf>
    <xf numFmtId="0" fontId="2" fillId="0" borderId="38"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wrapText="1"/>
    </xf>
    <xf numFmtId="0" fontId="2" fillId="0" borderId="13" xfId="0" applyFont="1" applyBorder="1" applyAlignment="1">
      <alignment horizontal="center" vertical="center" wrapText="1"/>
    </xf>
    <xf numFmtId="0" fontId="2" fillId="0" borderId="20" xfId="0" applyFont="1" applyBorder="1" applyAlignment="1">
      <alignment horizontal="left" vertical="center" wrapText="1"/>
    </xf>
    <xf numFmtId="2" fontId="2" fillId="0" borderId="5" xfId="0" applyNumberFormat="1" applyFont="1" applyFill="1" applyBorder="1" applyAlignment="1">
      <alignment wrapText="1"/>
    </xf>
    <xf numFmtId="0" fontId="2" fillId="0" borderId="4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0" borderId="46" xfId="0" applyFont="1" applyFill="1" applyBorder="1" applyAlignment="1">
      <alignment wrapText="1"/>
    </xf>
    <xf numFmtId="0" fontId="3" fillId="0" borderId="5" xfId="0" applyFont="1" applyBorder="1" applyAlignment="1">
      <alignment horizontal="center" wrapText="1"/>
    </xf>
    <xf numFmtId="0" fontId="3" fillId="0" borderId="36" xfId="0" applyFont="1" applyBorder="1" applyAlignment="1">
      <alignment horizontal="center" wrapText="1"/>
    </xf>
    <xf numFmtId="0" fontId="2" fillId="2" borderId="4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0" borderId="46" xfId="0" applyFont="1" applyBorder="1" applyAlignment="1">
      <alignment horizontal="center" wrapText="1"/>
    </xf>
    <xf numFmtId="0" fontId="2" fillId="0" borderId="5" xfId="0" applyFont="1" applyBorder="1" applyAlignment="1">
      <alignment vertical="top" wrapText="1"/>
    </xf>
    <xf numFmtId="0" fontId="3" fillId="0" borderId="40" xfId="0" applyFont="1" applyBorder="1" applyAlignment="1">
      <alignment horizontal="center" wrapText="1"/>
    </xf>
    <xf numFmtId="0" fontId="2" fillId="0" borderId="5"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46" xfId="0" applyFont="1" applyBorder="1" applyAlignment="1">
      <alignment horizontal="center" wrapText="1"/>
    </xf>
    <xf numFmtId="0" fontId="2" fillId="0" borderId="50" xfId="0" applyFont="1" applyBorder="1" applyAlignment="1">
      <alignment horizontal="left" vertical="center" wrapText="1"/>
    </xf>
    <xf numFmtId="0" fontId="2" fillId="0" borderId="46" xfId="0" applyFont="1" applyBorder="1" applyAlignment="1">
      <alignment wrapText="1"/>
    </xf>
    <xf numFmtId="164" fontId="2" fillId="0" borderId="10" xfId="0" applyNumberFormat="1" applyFont="1" applyFill="1" applyBorder="1" applyAlignment="1">
      <alignment horizontal="center" vertical="center" wrapText="1"/>
    </xf>
    <xf numFmtId="164" fontId="2" fillId="0" borderId="5" xfId="0" applyNumberFormat="1" applyFont="1" applyFill="1" applyBorder="1" applyAlignment="1">
      <alignment wrapText="1"/>
    </xf>
    <xf numFmtId="0" fontId="2" fillId="0" borderId="13" xfId="0" applyFont="1" applyFill="1" applyBorder="1" applyAlignment="1">
      <alignment horizontal="left" vertical="center" wrapText="1"/>
    </xf>
    <xf numFmtId="0" fontId="2" fillId="4" borderId="5" xfId="0" applyFont="1" applyFill="1" applyBorder="1" applyAlignment="1">
      <alignment vertical="top" wrapText="1"/>
    </xf>
    <xf numFmtId="0" fontId="2" fillId="4" borderId="5" xfId="0" applyFont="1" applyFill="1" applyBorder="1" applyAlignment="1">
      <alignment wrapText="1"/>
    </xf>
    <xf numFmtId="164" fontId="2" fillId="0" borderId="46" xfId="0" applyNumberFormat="1" applyFont="1" applyFill="1" applyBorder="1" applyAlignment="1">
      <alignment wrapText="1"/>
    </xf>
    <xf numFmtId="0" fontId="2" fillId="0" borderId="5" xfId="0" applyFont="1" applyBorder="1" applyAlignment="1">
      <alignment horizontal="left" wrapText="1"/>
    </xf>
    <xf numFmtId="0" fontId="2" fillId="0" borderId="33" xfId="0" applyFont="1" applyBorder="1" applyAlignment="1">
      <alignment horizontal="center" wrapText="1"/>
    </xf>
    <xf numFmtId="0" fontId="2" fillId="0"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164" fontId="2" fillId="0" borderId="5" xfId="0" applyNumberFormat="1" applyFont="1" applyBorder="1" applyAlignment="1">
      <alignment wrapText="1"/>
    </xf>
    <xf numFmtId="0" fontId="2" fillId="0" borderId="5" xfId="0" applyFont="1" applyBorder="1" applyAlignment="1">
      <alignment horizontal="right" wrapText="1"/>
    </xf>
    <xf numFmtId="0" fontId="2" fillId="0" borderId="48" xfId="0" applyFont="1" applyBorder="1" applyAlignment="1">
      <alignment wrapText="1"/>
    </xf>
    <xf numFmtId="0" fontId="4" fillId="0" borderId="5" xfId="0" applyFont="1" applyFill="1" applyBorder="1" applyAlignment="1">
      <alignment horizontal="center" vertical="top" wrapText="1"/>
    </xf>
    <xf numFmtId="0" fontId="4" fillId="2" borderId="39" xfId="0" applyFont="1" applyFill="1" applyBorder="1" applyAlignment="1">
      <alignment horizontal="center" vertical="top" wrapText="1"/>
    </xf>
    <xf numFmtId="0" fontId="4" fillId="0" borderId="5" xfId="0" applyNumberFormat="1" applyFont="1" applyBorder="1" applyAlignment="1">
      <alignment vertical="top" wrapText="1"/>
    </xf>
    <xf numFmtId="0" fontId="3" fillId="0" borderId="5" xfId="0" applyFont="1" applyBorder="1" applyAlignment="1">
      <alignment horizontal="center" wrapText="1"/>
    </xf>
    <xf numFmtId="0" fontId="2" fillId="0" borderId="4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3" xfId="0" applyFont="1" applyBorder="1" applyAlignment="1">
      <alignment horizontal="center" vertical="center" wrapText="1"/>
    </xf>
    <xf numFmtId="164" fontId="4" fillId="3" borderId="5" xfId="0" applyNumberFormat="1" applyFont="1" applyFill="1" applyBorder="1" applyAlignment="1">
      <alignment horizontal="center" vertical="top" wrapText="1"/>
    </xf>
    <xf numFmtId="0" fontId="2" fillId="4" borderId="5" xfId="0" applyFont="1" applyFill="1" applyBorder="1" applyAlignment="1">
      <alignment horizontal="center" vertical="top" wrapText="1"/>
    </xf>
    <xf numFmtId="164" fontId="2" fillId="0" borderId="7"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6" xfId="0" applyFont="1" applyBorder="1" applyAlignment="1">
      <alignment wrapText="1"/>
    </xf>
    <xf numFmtId="0" fontId="2" fillId="0"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6" fillId="0" borderId="13" xfId="0" applyFont="1" applyBorder="1" applyAlignment="1">
      <alignment horizontal="center" vertical="center" wrapText="1"/>
    </xf>
    <xf numFmtId="0" fontId="4" fillId="4" borderId="39" xfId="0" applyFont="1" applyFill="1" applyBorder="1" applyAlignment="1">
      <alignment horizontal="center" vertical="top" wrapText="1"/>
    </xf>
    <xf numFmtId="0" fontId="6"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wrapText="1"/>
    </xf>
    <xf numFmtId="164" fontId="2" fillId="4" borderId="5"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38" xfId="0" applyFont="1" applyBorder="1" applyAlignment="1">
      <alignment horizontal="center" wrapText="1"/>
    </xf>
    <xf numFmtId="0" fontId="4" fillId="0" borderId="41" xfId="0" applyFont="1" applyBorder="1" applyAlignment="1">
      <alignment horizontal="center" wrapText="1"/>
    </xf>
    <xf numFmtId="0" fontId="4" fillId="0" borderId="1" xfId="0" applyFont="1" applyBorder="1" applyAlignment="1">
      <alignment horizontal="center" wrapText="1"/>
    </xf>
    <xf numFmtId="0" fontId="2" fillId="4" borderId="36" xfId="0" applyFont="1" applyFill="1" applyBorder="1" applyAlignment="1">
      <alignment horizontal="center" vertical="center" wrapText="1"/>
    </xf>
    <xf numFmtId="0" fontId="2" fillId="3" borderId="36" xfId="0"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4" fillId="4" borderId="39" xfId="0" applyNumberFormat="1" applyFont="1" applyFill="1" applyBorder="1" applyAlignment="1">
      <alignment horizontal="center" vertical="top" wrapText="1"/>
    </xf>
    <xf numFmtId="0" fontId="2" fillId="3" borderId="7" xfId="0" applyFont="1" applyFill="1" applyBorder="1" applyAlignment="1">
      <alignment horizontal="center" vertical="center" wrapText="1"/>
    </xf>
    <xf numFmtId="0" fontId="2" fillId="0" borderId="5" xfId="0" applyFont="1" applyBorder="1" applyAlignment="1">
      <alignment vertical="center" wrapText="1"/>
    </xf>
    <xf numFmtId="0" fontId="2" fillId="4" borderId="45" xfId="0" applyFont="1" applyFill="1" applyBorder="1" applyAlignment="1">
      <alignment horizontal="center" vertical="center" wrapText="1"/>
    </xf>
    <xf numFmtId="0" fontId="2" fillId="4" borderId="48" xfId="0" applyFont="1" applyFill="1" applyBorder="1" applyAlignment="1">
      <alignment horizontal="center" vertical="center" wrapText="1"/>
    </xf>
    <xf numFmtId="164" fontId="2" fillId="4" borderId="51" xfId="0" applyNumberFormat="1" applyFont="1" applyFill="1" applyBorder="1" applyAlignment="1">
      <alignment horizontal="center" vertical="center" wrapText="1"/>
    </xf>
    <xf numFmtId="0" fontId="8" fillId="4" borderId="5" xfId="0" applyFont="1" applyFill="1" applyBorder="1" applyAlignment="1">
      <alignment horizontal="left" vertical="top" wrapText="1"/>
    </xf>
    <xf numFmtId="0" fontId="5" fillId="0" borderId="5" xfId="0" applyFont="1" applyBorder="1" applyAlignment="1">
      <alignment horizontal="left" vertical="center" wrapText="1"/>
    </xf>
    <xf numFmtId="0" fontId="5" fillId="0" borderId="5" xfId="0" applyFont="1" applyBorder="1" applyAlignment="1">
      <alignment wrapText="1"/>
    </xf>
    <xf numFmtId="0" fontId="2" fillId="0" borderId="6" xfId="0" applyFont="1" applyBorder="1" applyAlignment="1">
      <alignment vertical="top" wrapText="1"/>
    </xf>
    <xf numFmtId="0" fontId="9" fillId="0" borderId="5" xfId="0" applyNumberFormat="1" applyFont="1" applyBorder="1" applyAlignment="1">
      <alignment vertical="top" wrapText="1"/>
    </xf>
    <xf numFmtId="0" fontId="2" fillId="0" borderId="3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5" xfId="0" applyFont="1" applyBorder="1" applyAlignment="1">
      <alignment horizontal="center" wrapText="1"/>
    </xf>
    <xf numFmtId="0" fontId="2" fillId="4" borderId="5" xfId="0" applyFont="1" applyFill="1" applyBorder="1" applyAlignment="1">
      <alignment horizontal="center" vertical="center" wrapText="1"/>
    </xf>
    <xf numFmtId="0" fontId="6" fillId="0" borderId="19" xfId="0" applyFont="1" applyBorder="1" applyAlignment="1">
      <alignment horizontal="left" vertical="center" wrapText="1"/>
    </xf>
    <xf numFmtId="0" fontId="2" fillId="0" borderId="5" xfId="0" applyFont="1" applyBorder="1" applyAlignment="1">
      <alignment vertical="top" wrapText="1"/>
    </xf>
    <xf numFmtId="164" fontId="2" fillId="0" borderId="5" xfId="0" applyNumberFormat="1" applyFont="1" applyBorder="1" applyAlignment="1">
      <alignment horizontal="center" wrapText="1"/>
    </xf>
    <xf numFmtId="0" fontId="2" fillId="3" borderId="5" xfId="0" applyFont="1" applyFill="1" applyBorder="1" applyAlignment="1">
      <alignment horizontal="center" wrapText="1"/>
    </xf>
    <xf numFmtId="164" fontId="2" fillId="3" borderId="5" xfId="0" applyNumberFormat="1" applyFont="1" applyFill="1" applyBorder="1" applyAlignment="1">
      <alignment horizontal="center" wrapText="1"/>
    </xf>
    <xf numFmtId="0" fontId="2" fillId="4" borderId="43" xfId="0" applyFont="1" applyFill="1" applyBorder="1" applyAlignment="1">
      <alignment wrapText="1"/>
    </xf>
    <xf numFmtId="0" fontId="2" fillId="0" borderId="36" xfId="0" applyFont="1" applyBorder="1" applyAlignment="1">
      <alignment wrapText="1"/>
    </xf>
    <xf numFmtId="0" fontId="2" fillId="4" borderId="36" xfId="0" applyFont="1" applyFill="1" applyBorder="1" applyAlignment="1">
      <alignment wrapText="1"/>
    </xf>
    <xf numFmtId="0" fontId="2" fillId="0" borderId="36" xfId="0" applyFont="1" applyBorder="1" applyAlignment="1">
      <alignment vertical="top" wrapText="1"/>
    </xf>
    <xf numFmtId="164" fontId="2" fillId="0" borderId="36" xfId="0" applyNumberFormat="1" applyFont="1" applyBorder="1" applyAlignment="1">
      <alignment horizontal="center" wrapText="1"/>
    </xf>
    <xf numFmtId="164" fontId="2" fillId="3" borderId="36" xfId="0" applyNumberFormat="1" applyFont="1" applyFill="1" applyBorder="1" applyAlignment="1">
      <alignment horizontal="center" wrapText="1"/>
    </xf>
    <xf numFmtId="0" fontId="3" fillId="0" borderId="5" xfId="0" applyFont="1" applyFill="1" applyBorder="1" applyAlignment="1">
      <alignment wrapText="1"/>
    </xf>
    <xf numFmtId="0" fontId="3" fillId="3" borderId="5" xfId="0" applyFont="1" applyFill="1" applyBorder="1" applyAlignment="1">
      <alignment wrapText="1"/>
    </xf>
    <xf numFmtId="164" fontId="3" fillId="3" borderId="5" xfId="0" applyNumberFormat="1" applyFont="1" applyFill="1" applyBorder="1" applyAlignment="1">
      <alignment wrapText="1"/>
    </xf>
    <xf numFmtId="0" fontId="2" fillId="2" borderId="36" xfId="0" applyFont="1" applyFill="1" applyBorder="1" applyAlignment="1">
      <alignment horizontal="center" wrapText="1"/>
    </xf>
    <xf numFmtId="0" fontId="2" fillId="4" borderId="36" xfId="0" applyFont="1" applyFill="1" applyBorder="1" applyAlignment="1">
      <alignment horizontal="center" wrapText="1"/>
    </xf>
    <xf numFmtId="0" fontId="3" fillId="0" borderId="5" xfId="0" applyFont="1" applyFill="1" applyBorder="1" applyAlignment="1">
      <alignment horizontal="center" wrapText="1"/>
    </xf>
    <xf numFmtId="0" fontId="3" fillId="3" borderId="5" xfId="0" applyFont="1" applyFill="1" applyBorder="1" applyAlignment="1">
      <alignment horizontal="center" wrapText="1"/>
    </xf>
    <xf numFmtId="164" fontId="3" fillId="3" borderId="5" xfId="0" applyNumberFormat="1" applyFont="1" applyFill="1" applyBorder="1" applyAlignment="1">
      <alignment horizontal="center" wrapText="1"/>
    </xf>
    <xf numFmtId="164" fontId="3" fillId="4" borderId="5" xfId="0" applyNumberFormat="1" applyFont="1" applyFill="1" applyBorder="1" applyAlignment="1">
      <alignment horizontal="center" wrapText="1"/>
    </xf>
    <xf numFmtId="0" fontId="3" fillId="4" borderId="5" xfId="0" applyFont="1" applyFill="1" applyBorder="1" applyAlignment="1">
      <alignment horizontal="center" wrapText="1"/>
    </xf>
    <xf numFmtId="0" fontId="9" fillId="0" borderId="19" xfId="0" applyFont="1" applyFill="1" applyBorder="1" applyAlignment="1">
      <alignment horizontal="left" vertical="center" wrapText="1"/>
    </xf>
    <xf numFmtId="0" fontId="2" fillId="0" borderId="51" xfId="0" applyFont="1" applyFill="1" applyBorder="1" applyAlignment="1">
      <alignment horizontal="center" vertical="center" wrapText="1"/>
    </xf>
    <xf numFmtId="0" fontId="2" fillId="4" borderId="33" xfId="0" applyFont="1" applyFill="1" applyBorder="1" applyAlignment="1">
      <alignment wrapText="1"/>
    </xf>
    <xf numFmtId="0" fontId="2" fillId="0" borderId="0" xfId="0" applyFont="1" applyBorder="1" applyAlignment="1">
      <alignment wrapText="1"/>
    </xf>
    <xf numFmtId="1" fontId="2" fillId="0" borderId="5" xfId="0" applyNumberFormat="1" applyFont="1" applyFill="1" applyBorder="1" applyAlignment="1">
      <alignment horizontal="center" wrapText="1"/>
    </xf>
    <xf numFmtId="164" fontId="3" fillId="0" borderId="5" xfId="0" applyNumberFormat="1" applyFont="1" applyFill="1" applyBorder="1" applyAlignment="1">
      <alignment wrapText="1"/>
    </xf>
    <xf numFmtId="0" fontId="2" fillId="0" borderId="48" xfId="0" applyFont="1" applyBorder="1" applyAlignment="1">
      <alignment horizontal="center" wrapText="1"/>
    </xf>
    <xf numFmtId="0" fontId="2" fillId="2" borderId="59"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0" fontId="2" fillId="0" borderId="43" xfId="0" applyFont="1" applyBorder="1" applyAlignment="1">
      <alignment horizontal="center" vertical="center" wrapText="1"/>
    </xf>
    <xf numFmtId="0" fontId="5" fillId="0" borderId="5" xfId="0" applyFont="1" applyBorder="1" applyAlignment="1">
      <alignment horizontal="left" vertical="top" wrapText="1"/>
    </xf>
    <xf numFmtId="164" fontId="2" fillId="0" borderId="17" xfId="0" applyNumberFormat="1" applyFont="1" applyFill="1" applyBorder="1" applyAlignment="1">
      <alignment horizontal="center" vertical="center" wrapText="1"/>
    </xf>
    <xf numFmtId="164" fontId="2" fillId="4" borderId="36" xfId="0" applyNumberFormat="1"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0" borderId="39" xfId="0" applyFont="1" applyFill="1" applyBorder="1" applyAlignment="1">
      <alignment wrapText="1"/>
    </xf>
    <xf numFmtId="0" fontId="10" fillId="0" borderId="5" xfId="0" applyFont="1" applyFill="1" applyBorder="1" applyAlignment="1">
      <alignment horizontal="center" vertical="top" wrapText="1"/>
    </xf>
    <xf numFmtId="0" fontId="10" fillId="3" borderId="5" xfId="0" applyFont="1" applyFill="1" applyBorder="1" applyAlignment="1">
      <alignment horizontal="center" vertical="top" wrapText="1"/>
    </xf>
    <xf numFmtId="165" fontId="10" fillId="0" borderId="5" xfId="0" applyNumberFormat="1" applyFont="1" applyFill="1" applyBorder="1" applyAlignment="1">
      <alignment horizontal="center" vertical="top" wrapText="1"/>
    </xf>
    <xf numFmtId="164" fontId="10" fillId="0" borderId="5" xfId="0" applyNumberFormat="1" applyFont="1" applyFill="1" applyBorder="1" applyAlignment="1">
      <alignment horizontal="center" vertical="top" wrapText="1"/>
    </xf>
    <xf numFmtId="0" fontId="3" fillId="3" borderId="5" xfId="0" applyFont="1" applyFill="1" applyBorder="1" applyAlignment="1">
      <alignment horizontal="center" vertical="center" wrapText="1"/>
    </xf>
    <xf numFmtId="0" fontId="2" fillId="0" borderId="5" xfId="0" applyFont="1" applyFill="1" applyBorder="1" applyAlignment="1">
      <alignment vertical="center" wrapText="1"/>
    </xf>
    <xf numFmtId="164" fontId="2" fillId="0" borderId="5" xfId="0" applyNumberFormat="1" applyFont="1" applyFill="1" applyBorder="1" applyAlignment="1">
      <alignment vertical="center" wrapText="1"/>
    </xf>
    <xf numFmtId="0" fontId="2" fillId="0" borderId="5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58" xfId="0"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164" fontId="2" fillId="3" borderId="5" xfId="0" applyNumberFormat="1" applyFont="1" applyFill="1" applyBorder="1" applyAlignment="1">
      <alignment horizontal="center" vertical="center" wrapText="1"/>
    </xf>
    <xf numFmtId="0" fontId="2" fillId="4" borderId="39" xfId="0" applyFont="1" applyFill="1" applyBorder="1" applyAlignment="1">
      <alignment horizontal="center" vertical="center" wrapText="1"/>
    </xf>
    <xf numFmtId="164" fontId="2" fillId="4" borderId="39" xfId="0" applyNumberFormat="1" applyFont="1" applyFill="1" applyBorder="1" applyAlignment="1">
      <alignment horizontal="center" vertical="center" wrapText="1"/>
    </xf>
    <xf numFmtId="0" fontId="2" fillId="0" borderId="54" xfId="0" applyFont="1" applyBorder="1" applyAlignment="1">
      <alignment horizontal="center" vertical="center" wrapText="1"/>
    </xf>
    <xf numFmtId="0" fontId="2" fillId="4" borderId="43" xfId="0" applyFont="1" applyFill="1" applyBorder="1" applyAlignment="1">
      <alignment wrapText="1"/>
    </xf>
    <xf numFmtId="0" fontId="3" fillId="0" borderId="5"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56" xfId="0" applyFont="1" applyBorder="1" applyAlignment="1">
      <alignment horizontal="center" wrapText="1"/>
    </xf>
    <xf numFmtId="0" fontId="3" fillId="0" borderId="57"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0" xfId="0" applyFont="1" applyBorder="1" applyAlignment="1">
      <alignment horizontal="center" wrapText="1"/>
    </xf>
    <xf numFmtId="0" fontId="3" fillId="0" borderId="53" xfId="0" applyFont="1" applyBorder="1" applyAlignment="1">
      <alignment horizontal="center" wrapText="1"/>
    </xf>
    <xf numFmtId="0" fontId="3" fillId="0" borderId="39" xfId="0" applyFont="1" applyBorder="1" applyAlignment="1">
      <alignment horizontal="center" wrapText="1"/>
    </xf>
    <xf numFmtId="0" fontId="2" fillId="4"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3" fillId="0" borderId="33" xfId="0" applyFont="1" applyBorder="1" applyAlignment="1">
      <alignment horizontal="center" wrapText="1"/>
    </xf>
    <xf numFmtId="0" fontId="3" fillId="0" borderId="43" xfId="0" applyFont="1" applyBorder="1" applyAlignment="1">
      <alignment horizontal="center" wrapText="1"/>
    </xf>
    <xf numFmtId="0" fontId="3" fillId="0" borderId="30" xfId="0" applyFont="1" applyBorder="1" applyAlignment="1">
      <alignment horizontal="center" wrapText="1"/>
    </xf>
    <xf numFmtId="0" fontId="3" fillId="0" borderId="48" xfId="0" applyFont="1" applyBorder="1" applyAlignment="1">
      <alignment horizontal="center" wrapText="1"/>
    </xf>
    <xf numFmtId="0" fontId="2" fillId="0" borderId="50" xfId="0" applyFont="1" applyBorder="1" applyAlignment="1">
      <alignment horizontal="center" wrapText="1"/>
    </xf>
    <xf numFmtId="0" fontId="2" fillId="0" borderId="51" xfId="0" applyFont="1" applyBorder="1" applyAlignment="1">
      <alignment horizontal="center" wrapText="1"/>
    </xf>
    <xf numFmtId="0" fontId="3" fillId="0" borderId="50" xfId="0" applyFont="1" applyBorder="1" applyAlignment="1">
      <alignment horizontal="center" wrapText="1"/>
    </xf>
    <xf numFmtId="0" fontId="3" fillId="0" borderId="51" xfId="0" applyFont="1" applyBorder="1" applyAlignment="1">
      <alignment horizontal="center" wrapText="1"/>
    </xf>
    <xf numFmtId="0" fontId="3" fillId="0" borderId="45" xfId="0" applyFont="1" applyBorder="1" applyAlignment="1">
      <alignment horizontal="center" wrapText="1"/>
    </xf>
    <xf numFmtId="0" fontId="3" fillId="0" borderId="0" xfId="0" applyFont="1" applyBorder="1" applyAlignment="1">
      <alignment horizontal="center" wrapText="1"/>
    </xf>
    <xf numFmtId="0" fontId="3" fillId="0" borderId="6" xfId="0" applyFont="1" applyBorder="1" applyAlignment="1">
      <alignment horizontal="center" wrapText="1"/>
    </xf>
    <xf numFmtId="0" fontId="2" fillId="0" borderId="32"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0" xfId="0" applyFont="1" applyAlignment="1">
      <alignment horizontal="center" wrapText="1"/>
    </xf>
    <xf numFmtId="0" fontId="3" fillId="0" borderId="5"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5" xfId="0" applyFont="1" applyBorder="1" applyAlignment="1">
      <alignment horizontal="center" vertical="center" wrapText="1"/>
    </xf>
    <xf numFmtId="0" fontId="3" fillId="3" borderId="43" xfId="0" applyFont="1" applyFill="1" applyBorder="1" applyAlignment="1">
      <alignment horizontal="right" vertical="top" wrapText="1"/>
    </xf>
    <xf numFmtId="0" fontId="3" fillId="3" borderId="30" xfId="0" applyFont="1" applyFill="1" applyBorder="1" applyAlignment="1">
      <alignment horizontal="right" vertical="top" wrapText="1"/>
    </xf>
    <xf numFmtId="0" fontId="2" fillId="0" borderId="33" xfId="0" applyFont="1" applyBorder="1" applyAlignment="1">
      <alignment wrapText="1"/>
    </xf>
    <xf numFmtId="0" fontId="2" fillId="0" borderId="43" xfId="0" applyFont="1" applyBorder="1" applyAlignment="1">
      <alignment wrapText="1"/>
    </xf>
    <xf numFmtId="0" fontId="2" fillId="0" borderId="30" xfId="0" applyFont="1" applyBorder="1" applyAlignment="1">
      <alignment wrapText="1"/>
    </xf>
    <xf numFmtId="0" fontId="2" fillId="0" borderId="43" xfId="0" applyFont="1" applyBorder="1" applyAlignment="1">
      <alignment horizontal="left" vertical="center" wrapText="1"/>
    </xf>
    <xf numFmtId="0" fontId="2" fillId="4" borderId="43" xfId="0" applyFont="1" applyFill="1" applyBorder="1" applyAlignment="1">
      <alignment horizontal="center" vertical="top" wrapText="1"/>
    </xf>
    <xf numFmtId="0" fontId="2" fillId="0" borderId="5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4" borderId="43" xfId="0" applyFont="1" applyFill="1" applyBorder="1" applyAlignment="1">
      <alignment wrapText="1"/>
    </xf>
    <xf numFmtId="0" fontId="2" fillId="4" borderId="43" xfId="0" applyFont="1" applyFill="1" applyBorder="1" applyAlignment="1">
      <alignment vertical="top" wrapText="1"/>
    </xf>
    <xf numFmtId="0" fontId="2" fillId="0" borderId="5" xfId="0" applyFont="1" applyBorder="1" applyAlignment="1">
      <alignment wrapText="1"/>
    </xf>
    <xf numFmtId="0" fontId="3" fillId="4" borderId="2"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5" fillId="4" borderId="26" xfId="0" applyFont="1" applyFill="1" applyBorder="1" applyAlignment="1">
      <alignment horizontal="center" wrapText="1"/>
    </xf>
    <xf numFmtId="0" fontId="5" fillId="4" borderId="28" xfId="0" applyFont="1" applyFill="1" applyBorder="1" applyAlignment="1">
      <alignment horizontal="center" wrapText="1"/>
    </xf>
    <xf numFmtId="0" fontId="5" fillId="4" borderId="1" xfId="0" applyFont="1" applyFill="1" applyBorder="1" applyAlignment="1">
      <alignment horizontal="center" vertical="top" wrapText="1"/>
    </xf>
    <xf numFmtId="0" fontId="5" fillId="4" borderId="26" xfId="0" applyFont="1" applyFill="1" applyBorder="1" applyAlignment="1">
      <alignment horizontal="center" vertical="top" wrapText="1"/>
    </xf>
    <xf numFmtId="0" fontId="5" fillId="4" borderId="5" xfId="0" applyFont="1" applyFill="1" applyBorder="1" applyAlignment="1">
      <alignment horizontal="center" wrapText="1"/>
    </xf>
    <xf numFmtId="0" fontId="5" fillId="4" borderId="5" xfId="0" applyFont="1" applyFill="1" applyBorder="1" applyAlignment="1">
      <alignment horizontal="center" vertical="top" wrapText="1"/>
    </xf>
    <xf numFmtId="0" fontId="5" fillId="4" borderId="5" xfId="0" applyFont="1" applyFill="1" applyBorder="1" applyAlignment="1">
      <alignment vertical="top" wrapText="1"/>
    </xf>
    <xf numFmtId="0" fontId="9" fillId="4" borderId="19" xfId="0" applyFont="1" applyFill="1" applyBorder="1" applyAlignment="1">
      <alignment horizontal="left" vertical="center" wrapText="1"/>
    </xf>
    <xf numFmtId="0" fontId="5" fillId="4" borderId="52" xfId="0" applyFont="1" applyFill="1" applyBorder="1" applyAlignment="1">
      <alignment horizontal="left" vertical="center" wrapText="1"/>
    </xf>
    <xf numFmtId="0" fontId="9" fillId="4" borderId="36" xfId="0" applyFont="1" applyFill="1" applyBorder="1" applyAlignment="1">
      <alignment horizontal="center" wrapText="1"/>
    </xf>
    <xf numFmtId="0" fontId="9" fillId="4" borderId="36" xfId="0" applyFont="1" applyFill="1" applyBorder="1" applyAlignment="1">
      <alignment wrapText="1"/>
    </xf>
    <xf numFmtId="0" fontId="5" fillId="4" borderId="36"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46" xfId="0" applyFont="1" applyFill="1" applyBorder="1" applyAlignment="1">
      <alignment horizontal="center" vertical="top" wrapText="1"/>
    </xf>
    <xf numFmtId="0" fontId="2" fillId="4" borderId="0" xfId="0" applyFont="1" applyFill="1" applyAlignment="1">
      <alignment wrapText="1"/>
    </xf>
  </cellXfs>
  <cellStyles count="2">
    <cellStyle name="Обычный" xfId="0" builtinId="0"/>
    <cellStyle name="Обычный 2" xfId="1"/>
  </cellStyles>
  <dxfs count="0"/>
  <tableStyles count="0" defaultTableStyle="TableStyleMedium2" defaultPivotStyle="PivotStyleMedium9"/>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55"/>
  <sheetViews>
    <sheetView tabSelected="1" topLeftCell="A49" workbookViewId="0">
      <selection activeCell="A6" sqref="A6:W6"/>
    </sheetView>
  </sheetViews>
  <sheetFormatPr defaultRowHeight="15.75" x14ac:dyDescent="0.25"/>
  <cols>
    <col min="1" max="1" width="4.28515625" style="1" customWidth="1"/>
    <col min="2" max="2" width="22.7109375" style="1" customWidth="1"/>
    <col min="3" max="3" width="31.28515625" style="250" customWidth="1"/>
    <col min="4" max="4" width="29.140625" style="1" customWidth="1"/>
    <col min="5" max="5" width="21.42578125" style="1" customWidth="1"/>
    <col min="6" max="7" width="10.5703125" style="4" customWidth="1"/>
    <col min="8" max="10" width="10" style="4" customWidth="1"/>
    <col min="11" max="14" width="10.5703125" style="4" customWidth="1"/>
    <col min="15" max="15" width="8.7109375" style="4" customWidth="1"/>
    <col min="16" max="16" width="9" style="4" customWidth="1"/>
    <col min="17" max="17" width="8.85546875" style="4" customWidth="1"/>
    <col min="18" max="23" width="9.140625" style="4"/>
    <col min="24" max="16384" width="9.140625" style="1"/>
  </cols>
  <sheetData>
    <row r="1" spans="1:23" ht="51" customHeight="1" thickBot="1" x14ac:dyDescent="0.3">
      <c r="A1" s="203" t="s">
        <v>121</v>
      </c>
      <c r="B1" s="203"/>
      <c r="C1" s="203"/>
      <c r="D1" s="203"/>
      <c r="E1" s="203"/>
      <c r="F1" s="203"/>
      <c r="G1" s="203"/>
      <c r="H1" s="203"/>
      <c r="I1" s="203"/>
      <c r="J1" s="203"/>
      <c r="K1" s="203"/>
      <c r="L1" s="203"/>
      <c r="M1" s="203"/>
      <c r="N1" s="203"/>
      <c r="O1" s="203"/>
      <c r="P1" s="203"/>
      <c r="Q1" s="203"/>
      <c r="R1" s="203"/>
      <c r="S1" s="203"/>
      <c r="T1" s="203"/>
      <c r="U1" s="203"/>
      <c r="V1" s="203"/>
      <c r="W1" s="203"/>
    </row>
    <row r="2" spans="1:23" ht="35.25" customHeight="1" x14ac:dyDescent="0.25">
      <c r="A2" s="176" t="s">
        <v>0</v>
      </c>
      <c r="B2" s="211" t="s">
        <v>122</v>
      </c>
      <c r="C2" s="231" t="s">
        <v>123</v>
      </c>
      <c r="D2" s="223" t="s">
        <v>54</v>
      </c>
      <c r="E2" s="185" t="s">
        <v>57</v>
      </c>
      <c r="F2" s="204" t="s">
        <v>9</v>
      </c>
      <c r="G2" s="204"/>
      <c r="H2" s="204"/>
      <c r="I2" s="204"/>
      <c r="J2" s="204"/>
      <c r="K2" s="204"/>
      <c r="L2" s="204"/>
      <c r="M2" s="204"/>
      <c r="N2" s="204"/>
      <c r="O2" s="204"/>
      <c r="P2" s="204"/>
      <c r="Q2" s="204"/>
      <c r="R2" s="204"/>
      <c r="S2" s="204"/>
      <c r="T2" s="204"/>
      <c r="U2" s="204"/>
      <c r="V2" s="204"/>
      <c r="W2" s="204"/>
    </row>
    <row r="3" spans="1:23" ht="36" customHeight="1" x14ac:dyDescent="0.25">
      <c r="A3" s="177"/>
      <c r="B3" s="212"/>
      <c r="C3" s="232"/>
      <c r="D3" s="224"/>
      <c r="E3" s="185"/>
      <c r="F3" s="183" t="s">
        <v>10</v>
      </c>
      <c r="G3" s="183"/>
      <c r="H3" s="183"/>
      <c r="I3" s="183"/>
      <c r="J3" s="183"/>
      <c r="K3" s="183"/>
      <c r="L3" s="183"/>
      <c r="M3" s="183"/>
      <c r="N3" s="183"/>
      <c r="O3" s="183"/>
      <c r="P3" s="183"/>
      <c r="Q3" s="184"/>
      <c r="R3" s="205" t="s">
        <v>5</v>
      </c>
      <c r="S3" s="206"/>
      <c r="T3" s="207"/>
      <c r="U3" s="205" t="s">
        <v>6</v>
      </c>
      <c r="V3" s="206"/>
      <c r="W3" s="207"/>
    </row>
    <row r="4" spans="1:23" ht="24" customHeight="1" thickBot="1" x14ac:dyDescent="0.3">
      <c r="A4" s="177"/>
      <c r="B4" s="213"/>
      <c r="C4" s="232"/>
      <c r="D4" s="225"/>
      <c r="E4" s="185"/>
      <c r="F4" s="198" t="s">
        <v>1</v>
      </c>
      <c r="G4" s="227"/>
      <c r="H4" s="197" t="s">
        <v>2</v>
      </c>
      <c r="I4" s="227"/>
      <c r="J4" s="197" t="s">
        <v>3</v>
      </c>
      <c r="K4" s="198"/>
      <c r="L4" s="182" t="s">
        <v>44</v>
      </c>
      <c r="M4" s="182"/>
      <c r="N4" s="182"/>
      <c r="O4" s="182" t="s">
        <v>48</v>
      </c>
      <c r="P4" s="182"/>
      <c r="Q4" s="182"/>
      <c r="R4" s="199" t="s">
        <v>1</v>
      </c>
      <c r="S4" s="201" t="s">
        <v>2</v>
      </c>
      <c r="T4" s="208" t="s">
        <v>3</v>
      </c>
      <c r="U4" s="210" t="s">
        <v>1</v>
      </c>
      <c r="V4" s="201" t="s">
        <v>2</v>
      </c>
      <c r="W4" s="208" t="s">
        <v>3</v>
      </c>
    </row>
    <row r="5" spans="1:23" ht="51.75" customHeight="1" thickBot="1" x14ac:dyDescent="0.3">
      <c r="A5" s="178"/>
      <c r="B5" s="214"/>
      <c r="C5" s="233"/>
      <c r="D5" s="226"/>
      <c r="E5" s="185"/>
      <c r="F5" s="5" t="s">
        <v>7</v>
      </c>
      <c r="G5" s="10" t="s">
        <v>8</v>
      </c>
      <c r="H5" s="5" t="s">
        <v>7</v>
      </c>
      <c r="I5" s="10" t="s">
        <v>8</v>
      </c>
      <c r="J5" s="5" t="s">
        <v>7</v>
      </c>
      <c r="K5" s="10" t="s">
        <v>8</v>
      </c>
      <c r="L5" s="81" t="s">
        <v>45</v>
      </c>
      <c r="M5" s="81" t="s">
        <v>46</v>
      </c>
      <c r="N5" s="82" t="s">
        <v>47</v>
      </c>
      <c r="O5" s="82" t="s">
        <v>49</v>
      </c>
      <c r="P5" s="82" t="s">
        <v>50</v>
      </c>
      <c r="Q5" s="82" t="s">
        <v>51</v>
      </c>
      <c r="R5" s="200"/>
      <c r="S5" s="202"/>
      <c r="T5" s="209"/>
      <c r="U5" s="200"/>
      <c r="V5" s="202"/>
      <c r="W5" s="209"/>
    </row>
    <row r="6" spans="1:23" ht="16.5" customHeight="1" thickBot="1" x14ac:dyDescent="0.3">
      <c r="A6" s="171" t="s">
        <v>16</v>
      </c>
      <c r="B6" s="172"/>
      <c r="C6" s="172"/>
      <c r="D6" s="172"/>
      <c r="E6" s="173"/>
      <c r="F6" s="172"/>
      <c r="G6" s="172"/>
      <c r="H6" s="172"/>
      <c r="I6" s="172"/>
      <c r="J6" s="172"/>
      <c r="K6" s="172"/>
      <c r="L6" s="174"/>
      <c r="M6" s="174"/>
      <c r="N6" s="174"/>
      <c r="O6" s="174"/>
      <c r="P6" s="174"/>
      <c r="Q6" s="174"/>
      <c r="R6" s="172"/>
      <c r="S6" s="172"/>
      <c r="T6" s="172"/>
      <c r="U6" s="172"/>
      <c r="V6" s="172"/>
      <c r="W6" s="175"/>
    </row>
    <row r="7" spans="1:23" ht="164.25" customHeight="1" thickBot="1" x14ac:dyDescent="0.3">
      <c r="A7" s="69">
        <v>1</v>
      </c>
      <c r="B7" s="18" t="s">
        <v>63</v>
      </c>
      <c r="C7" s="234" t="s">
        <v>96</v>
      </c>
      <c r="D7" s="13" t="s">
        <v>73</v>
      </c>
      <c r="E7" s="75" t="s">
        <v>60</v>
      </c>
      <c r="F7" s="8">
        <v>1244.7</v>
      </c>
      <c r="G7" s="12">
        <v>1044.5</v>
      </c>
      <c r="H7" s="6">
        <v>51.8</v>
      </c>
      <c r="I7" s="11">
        <v>43.5</v>
      </c>
      <c r="J7" s="3">
        <v>144.1</v>
      </c>
      <c r="K7" s="11">
        <v>120.9</v>
      </c>
      <c r="L7" s="78">
        <f>F7+H7+J7</f>
        <v>1440.6</v>
      </c>
      <c r="M7" s="79">
        <f>G7+I7+K7</f>
        <v>1208.9000000000001</v>
      </c>
      <c r="N7" s="88">
        <f>M7/L7*100</f>
        <v>83.916423712342095</v>
      </c>
      <c r="O7" s="78">
        <v>1208.9000000000001</v>
      </c>
      <c r="P7" s="78">
        <v>83.9</v>
      </c>
      <c r="Q7" s="78">
        <v>100</v>
      </c>
      <c r="R7" s="77"/>
      <c r="S7" s="6"/>
      <c r="T7" s="7"/>
      <c r="U7" s="8"/>
      <c r="V7" s="6"/>
      <c r="W7" s="7"/>
    </row>
    <row r="8" spans="1:23" ht="172.5" customHeight="1" thickBot="1" x14ac:dyDescent="0.3">
      <c r="A8" s="67">
        <v>2</v>
      </c>
      <c r="B8" s="89" t="s">
        <v>64</v>
      </c>
      <c r="C8" s="235" t="s">
        <v>97</v>
      </c>
      <c r="D8" s="69" t="s">
        <v>73</v>
      </c>
      <c r="E8" s="75" t="s">
        <v>60</v>
      </c>
      <c r="F8" s="164">
        <v>1717.3</v>
      </c>
      <c r="G8" s="161">
        <v>1382.46</v>
      </c>
      <c r="H8" s="56">
        <v>71.5</v>
      </c>
      <c r="I8" s="161">
        <v>57.6</v>
      </c>
      <c r="J8" s="56">
        <v>198.7</v>
      </c>
      <c r="K8" s="57">
        <v>160.01</v>
      </c>
      <c r="L8" s="112">
        <f t="shared" ref="L8:L17" si="0">F8+H8+J8</f>
        <v>1987.5</v>
      </c>
      <c r="M8" s="79">
        <f t="shared" ref="M8:M17" si="1">G8+I8+K8</f>
        <v>1600.07</v>
      </c>
      <c r="N8" s="88">
        <f t="shared" ref="N8:N17" si="2">M8/L8*100</f>
        <v>80.506666666666661</v>
      </c>
      <c r="O8" s="112">
        <v>1600.07</v>
      </c>
      <c r="P8" s="112">
        <v>80.5</v>
      </c>
      <c r="Q8" s="112">
        <v>100</v>
      </c>
      <c r="R8" s="77"/>
      <c r="S8" s="6"/>
      <c r="T8" s="7"/>
      <c r="U8" s="8"/>
      <c r="V8" s="6"/>
      <c r="W8" s="7"/>
    </row>
    <row r="9" spans="1:23" ht="144" customHeight="1" thickBot="1" x14ac:dyDescent="0.3">
      <c r="A9" s="67">
        <v>3</v>
      </c>
      <c r="B9" s="90" t="s">
        <v>65</v>
      </c>
      <c r="C9" s="236" t="s">
        <v>98</v>
      </c>
      <c r="D9" s="69" t="s">
        <v>73</v>
      </c>
      <c r="E9" s="75" t="s">
        <v>60</v>
      </c>
      <c r="F9" s="56">
        <v>1426.1</v>
      </c>
      <c r="G9" s="57">
        <v>1276.32</v>
      </c>
      <c r="H9" s="56">
        <v>59.4</v>
      </c>
      <c r="I9" s="57">
        <v>53.18</v>
      </c>
      <c r="J9" s="56">
        <v>165.1</v>
      </c>
      <c r="K9" s="57">
        <v>147.72200000000001</v>
      </c>
      <c r="L9" s="78">
        <f t="shared" si="0"/>
        <v>1650.6</v>
      </c>
      <c r="M9" s="79">
        <f t="shared" si="1"/>
        <v>1477.222</v>
      </c>
      <c r="N9" s="88">
        <f t="shared" si="2"/>
        <v>89.496062038046773</v>
      </c>
      <c r="O9" s="112">
        <v>1477.22</v>
      </c>
      <c r="P9" s="112">
        <v>89.5</v>
      </c>
      <c r="Q9" s="112">
        <v>100</v>
      </c>
      <c r="R9" s="77"/>
      <c r="S9" s="6"/>
      <c r="T9" s="7"/>
      <c r="U9" s="8"/>
      <c r="V9" s="6"/>
      <c r="W9" s="7"/>
    </row>
    <row r="10" spans="1:23" ht="141.75" thickBot="1" x14ac:dyDescent="0.3">
      <c r="A10" s="67">
        <v>4</v>
      </c>
      <c r="B10" s="91" t="s">
        <v>66</v>
      </c>
      <c r="C10" s="237" t="s">
        <v>99</v>
      </c>
      <c r="D10" s="69" t="s">
        <v>73</v>
      </c>
      <c r="E10" s="75" t="s">
        <v>60</v>
      </c>
      <c r="F10" s="109">
        <v>560.29999999999995</v>
      </c>
      <c r="G10" s="143">
        <v>495.92</v>
      </c>
      <c r="H10" s="109">
        <v>23.3</v>
      </c>
      <c r="I10" s="143">
        <v>20.67</v>
      </c>
      <c r="J10" s="109">
        <v>64.8</v>
      </c>
      <c r="K10" s="143">
        <v>57.4</v>
      </c>
      <c r="L10" s="78">
        <f t="shared" si="0"/>
        <v>648.39999999999986</v>
      </c>
      <c r="M10" s="79">
        <f t="shared" si="1"/>
        <v>573.99</v>
      </c>
      <c r="N10" s="88">
        <f t="shared" si="2"/>
        <v>88.52405922270205</v>
      </c>
      <c r="O10" s="112">
        <v>573.99</v>
      </c>
      <c r="P10" s="112">
        <v>88.5</v>
      </c>
      <c r="Q10" s="112">
        <v>100</v>
      </c>
      <c r="R10" s="77"/>
      <c r="S10" s="6"/>
      <c r="T10" s="7"/>
      <c r="U10" s="8"/>
      <c r="V10" s="6"/>
      <c r="W10" s="7"/>
    </row>
    <row r="11" spans="1:23" ht="126.75" customHeight="1" thickBot="1" x14ac:dyDescent="0.3">
      <c r="A11" s="67">
        <v>5</v>
      </c>
      <c r="B11" s="92" t="s">
        <v>67</v>
      </c>
      <c r="C11" s="238" t="s">
        <v>100</v>
      </c>
      <c r="D11" s="69" t="s">
        <v>73</v>
      </c>
      <c r="E11" s="75" t="s">
        <v>60</v>
      </c>
      <c r="F11" s="160">
        <v>532.70000000000005</v>
      </c>
      <c r="G11" s="161">
        <v>460.05599999999998</v>
      </c>
      <c r="H11" s="160">
        <v>22.2</v>
      </c>
      <c r="I11" s="162">
        <v>19.169</v>
      </c>
      <c r="J11" s="160">
        <v>61.6</v>
      </c>
      <c r="K11" s="161">
        <v>53.247</v>
      </c>
      <c r="L11" s="93">
        <f t="shared" si="0"/>
        <v>616.50000000000011</v>
      </c>
      <c r="M11" s="94">
        <f t="shared" si="1"/>
        <v>532.47199999999998</v>
      </c>
      <c r="N11" s="88">
        <f t="shared" si="2"/>
        <v>86.370154095701523</v>
      </c>
      <c r="O11" s="112">
        <v>532.47199999999998</v>
      </c>
      <c r="P11" s="112">
        <v>86.4</v>
      </c>
      <c r="Q11" s="112">
        <v>100</v>
      </c>
      <c r="R11" s="77"/>
      <c r="S11" s="6"/>
      <c r="T11" s="7"/>
      <c r="U11" s="8"/>
      <c r="V11" s="6"/>
      <c r="W11" s="7"/>
    </row>
    <row r="12" spans="1:23" ht="143.25" customHeight="1" thickBot="1" x14ac:dyDescent="0.3">
      <c r="A12" s="67">
        <v>6</v>
      </c>
      <c r="B12" s="19" t="s">
        <v>69</v>
      </c>
      <c r="C12" s="239" t="s">
        <v>101</v>
      </c>
      <c r="D12" s="67" t="s">
        <v>107</v>
      </c>
      <c r="E12" s="75" t="s">
        <v>60</v>
      </c>
      <c r="F12" s="56">
        <v>4222.2</v>
      </c>
      <c r="G12" s="57">
        <v>3369.6</v>
      </c>
      <c r="H12" s="56">
        <v>175.9</v>
      </c>
      <c r="I12" s="57">
        <v>140.4</v>
      </c>
      <c r="J12" s="56">
        <v>488.7</v>
      </c>
      <c r="K12" s="163">
        <v>390</v>
      </c>
      <c r="L12" s="112">
        <f t="shared" si="0"/>
        <v>4886.7999999999993</v>
      </c>
      <c r="M12" s="165">
        <f t="shared" si="1"/>
        <v>3900</v>
      </c>
      <c r="N12" s="88">
        <f t="shared" si="2"/>
        <v>79.806826553163631</v>
      </c>
      <c r="O12" s="88">
        <v>1132.2</v>
      </c>
      <c r="P12" s="88">
        <v>23.2</v>
      </c>
      <c r="Q12" s="88">
        <v>29</v>
      </c>
      <c r="R12" s="77"/>
      <c r="S12" s="6"/>
      <c r="T12" s="7"/>
      <c r="U12" s="8"/>
      <c r="V12" s="6"/>
      <c r="W12" s="7"/>
    </row>
    <row r="13" spans="1:23" ht="126.75" customHeight="1" thickBot="1" x14ac:dyDescent="0.3">
      <c r="A13" s="65">
        <v>7</v>
      </c>
      <c r="B13" s="20" t="s">
        <v>70</v>
      </c>
      <c r="C13" s="240" t="s">
        <v>102</v>
      </c>
      <c r="D13" s="21" t="s">
        <v>108</v>
      </c>
      <c r="E13" s="75" t="s">
        <v>60</v>
      </c>
      <c r="F13" s="158">
        <v>5375.1</v>
      </c>
      <c r="G13" s="57">
        <v>3194.2</v>
      </c>
      <c r="H13" s="56">
        <v>223.9</v>
      </c>
      <c r="I13" s="163">
        <v>133.1</v>
      </c>
      <c r="J13" s="56">
        <v>622.1</v>
      </c>
      <c r="K13" s="57">
        <v>369.7</v>
      </c>
      <c r="L13" s="112">
        <f t="shared" si="0"/>
        <v>6221.1</v>
      </c>
      <c r="M13" s="165">
        <f t="shared" si="1"/>
        <v>3696.9999999999995</v>
      </c>
      <c r="N13" s="88">
        <f t="shared" si="2"/>
        <v>59.426789474530217</v>
      </c>
      <c r="O13" s="167">
        <v>3697</v>
      </c>
      <c r="P13" s="166">
        <v>59.4</v>
      </c>
      <c r="Q13" s="166">
        <v>100</v>
      </c>
      <c r="R13" s="9"/>
      <c r="S13" s="9"/>
      <c r="T13" s="9"/>
      <c r="U13" s="9"/>
      <c r="V13" s="9"/>
      <c r="W13" s="9"/>
    </row>
    <row r="14" spans="1:23" ht="128.25" thickBot="1" x14ac:dyDescent="0.3">
      <c r="A14" s="68">
        <v>8</v>
      </c>
      <c r="B14" s="55" t="s">
        <v>28</v>
      </c>
      <c r="C14" s="241" t="s">
        <v>103</v>
      </c>
      <c r="D14" s="46" t="s">
        <v>109</v>
      </c>
      <c r="E14" s="75" t="s">
        <v>60</v>
      </c>
      <c r="F14" s="56">
        <v>2735.83</v>
      </c>
      <c r="G14" s="57">
        <v>2174.98</v>
      </c>
      <c r="H14" s="95">
        <v>114</v>
      </c>
      <c r="I14" s="57">
        <v>90.62</v>
      </c>
      <c r="J14" s="56">
        <v>316.64999999999998</v>
      </c>
      <c r="K14" s="57">
        <v>251.74</v>
      </c>
      <c r="L14" s="112">
        <f t="shared" si="0"/>
        <v>3166.48</v>
      </c>
      <c r="M14" s="79">
        <f t="shared" si="1"/>
        <v>2517.34</v>
      </c>
      <c r="N14" s="88">
        <f t="shared" si="2"/>
        <v>79.499633662615906</v>
      </c>
      <c r="O14" s="166">
        <v>0</v>
      </c>
      <c r="P14" s="166">
        <v>0</v>
      </c>
      <c r="Q14" s="166">
        <v>0</v>
      </c>
      <c r="R14" s="9"/>
      <c r="S14" s="9"/>
      <c r="T14" s="9"/>
      <c r="U14" s="9"/>
      <c r="V14" s="9"/>
      <c r="W14" s="9"/>
    </row>
    <row r="15" spans="1:23" ht="141" thickBot="1" x14ac:dyDescent="0.3">
      <c r="A15" s="68">
        <v>9</v>
      </c>
      <c r="B15" s="55" t="s">
        <v>29</v>
      </c>
      <c r="C15" s="241" t="s">
        <v>104</v>
      </c>
      <c r="D15" s="46" t="s">
        <v>110</v>
      </c>
      <c r="E15" s="75" t="s">
        <v>60</v>
      </c>
      <c r="F15" s="56">
        <v>393.9</v>
      </c>
      <c r="G15" s="57">
        <v>580.55999999999995</v>
      </c>
      <c r="H15" s="56">
        <v>16.411999999999999</v>
      </c>
      <c r="I15" s="57">
        <v>24.19</v>
      </c>
      <c r="J15" s="56">
        <v>320.08</v>
      </c>
      <c r="K15" s="57">
        <v>67.19</v>
      </c>
      <c r="L15" s="78">
        <f t="shared" si="0"/>
        <v>730.39199999999994</v>
      </c>
      <c r="M15" s="79">
        <f t="shared" si="1"/>
        <v>671.94</v>
      </c>
      <c r="N15" s="88">
        <f t="shared" si="2"/>
        <v>91.997174120198494</v>
      </c>
      <c r="O15" s="166">
        <v>671.94200000000001</v>
      </c>
      <c r="P15" s="167">
        <v>92</v>
      </c>
      <c r="Q15" s="167">
        <v>100</v>
      </c>
      <c r="R15" s="9"/>
      <c r="S15" s="9"/>
      <c r="T15" s="9"/>
      <c r="U15" s="9"/>
      <c r="V15" s="9"/>
      <c r="W15" s="9"/>
    </row>
    <row r="16" spans="1:23" ht="153.75" thickBot="1" x14ac:dyDescent="0.3">
      <c r="A16" s="66">
        <v>10</v>
      </c>
      <c r="B16" s="60" t="s">
        <v>71</v>
      </c>
      <c r="C16" s="242" t="s">
        <v>105</v>
      </c>
      <c r="D16" s="168" t="s">
        <v>68</v>
      </c>
      <c r="E16" s="86" t="s">
        <v>60</v>
      </c>
      <c r="F16" s="56">
        <v>0</v>
      </c>
      <c r="G16" s="79">
        <v>0</v>
      </c>
      <c r="H16" s="56">
        <v>0</v>
      </c>
      <c r="I16" s="79">
        <v>0</v>
      </c>
      <c r="J16" s="159">
        <v>1945.4</v>
      </c>
      <c r="K16" s="57">
        <v>2139.6</v>
      </c>
      <c r="L16" s="78">
        <f t="shared" si="0"/>
        <v>1945.4</v>
      </c>
      <c r="M16" s="79">
        <f t="shared" si="1"/>
        <v>2139.6</v>
      </c>
      <c r="N16" s="88">
        <f t="shared" si="2"/>
        <v>109.9825228744731</v>
      </c>
      <c r="O16" s="166">
        <v>2139.6</v>
      </c>
      <c r="P16" s="167">
        <v>110</v>
      </c>
      <c r="Q16" s="167">
        <v>100</v>
      </c>
      <c r="R16" s="9"/>
      <c r="S16" s="9"/>
      <c r="T16" s="9"/>
      <c r="U16" s="9"/>
      <c r="V16" s="9"/>
      <c r="W16" s="9"/>
    </row>
    <row r="17" spans="1:23" ht="165.75" x14ac:dyDescent="0.25">
      <c r="A17" s="65">
        <v>11</v>
      </c>
      <c r="B17" s="87" t="s">
        <v>72</v>
      </c>
      <c r="C17" s="242" t="s">
        <v>106</v>
      </c>
      <c r="D17" s="75" t="s">
        <v>68</v>
      </c>
      <c r="E17" s="86" t="s">
        <v>60</v>
      </c>
      <c r="F17" s="56">
        <v>0</v>
      </c>
      <c r="G17" s="79">
        <v>0</v>
      </c>
      <c r="H17" s="56">
        <v>0</v>
      </c>
      <c r="I17" s="79">
        <v>0</v>
      </c>
      <c r="J17" s="158">
        <v>1982.2</v>
      </c>
      <c r="K17" s="57">
        <v>2092.1</v>
      </c>
      <c r="L17" s="78">
        <f t="shared" si="0"/>
        <v>1982.2</v>
      </c>
      <c r="M17" s="79">
        <f t="shared" si="1"/>
        <v>2092.1</v>
      </c>
      <c r="N17" s="88">
        <f t="shared" si="2"/>
        <v>105.5443446675411</v>
      </c>
      <c r="O17" s="166">
        <v>2092.1</v>
      </c>
      <c r="P17" s="166">
        <v>105.5</v>
      </c>
      <c r="Q17" s="166">
        <v>100</v>
      </c>
      <c r="R17" s="9"/>
      <c r="S17" s="9"/>
      <c r="T17" s="9"/>
      <c r="U17" s="9"/>
      <c r="V17" s="9"/>
      <c r="W17" s="9"/>
    </row>
    <row r="18" spans="1:23" ht="39.75" customHeight="1" x14ac:dyDescent="0.25">
      <c r="A18" s="222"/>
      <c r="B18" s="222"/>
      <c r="C18" s="222"/>
      <c r="D18" s="215" t="s">
        <v>114</v>
      </c>
      <c r="E18" s="216"/>
      <c r="F18" s="144">
        <f>F7+F8+F9+F10+F11+F12+F13+F14+F15+F16+F17</f>
        <v>18208.13</v>
      </c>
      <c r="G18" s="157">
        <f t="shared" ref="G18:O18" si="3">G7+G8+G9+G10+G11+G12+G13+G14+G15+G16+G17</f>
        <v>13978.596</v>
      </c>
      <c r="H18" s="144">
        <f t="shared" si="3"/>
        <v>758.41200000000003</v>
      </c>
      <c r="I18" s="157">
        <f t="shared" si="3"/>
        <v>582.42900000000009</v>
      </c>
      <c r="J18" s="144">
        <f t="shared" si="3"/>
        <v>6309.4299999999994</v>
      </c>
      <c r="K18" s="157">
        <f t="shared" si="3"/>
        <v>5849.6090000000004</v>
      </c>
      <c r="L18" s="144">
        <f t="shared" si="3"/>
        <v>25275.972000000002</v>
      </c>
      <c r="M18" s="157">
        <f t="shared" si="3"/>
        <v>20410.633999999998</v>
      </c>
      <c r="N18" s="145">
        <f>M18/L18*100</f>
        <v>80.751133922762691</v>
      </c>
      <c r="O18" s="144">
        <f t="shared" si="3"/>
        <v>15125.493999999999</v>
      </c>
      <c r="P18" s="145">
        <f>O18/L18*100</f>
        <v>59.841394032245319</v>
      </c>
      <c r="Q18" s="145">
        <f>O18/M18*100</f>
        <v>74.105948889191779</v>
      </c>
      <c r="R18" s="124"/>
      <c r="S18" s="124"/>
      <c r="T18" s="124"/>
      <c r="U18" s="124"/>
      <c r="V18" s="124"/>
      <c r="W18" s="124"/>
    </row>
    <row r="19" spans="1:23" x14ac:dyDescent="0.25">
      <c r="A19" s="170" t="s">
        <v>22</v>
      </c>
      <c r="B19" s="170"/>
      <c r="C19" s="170"/>
      <c r="D19" s="170"/>
      <c r="E19" s="170"/>
      <c r="F19" s="170"/>
      <c r="G19" s="170"/>
      <c r="H19" s="170"/>
      <c r="I19" s="170"/>
      <c r="J19" s="170"/>
      <c r="K19" s="170"/>
      <c r="L19" s="170"/>
      <c r="M19" s="170"/>
      <c r="N19" s="170"/>
      <c r="O19" s="170"/>
      <c r="P19" s="170"/>
      <c r="Q19" s="170"/>
      <c r="R19" s="170"/>
      <c r="S19" s="170"/>
      <c r="T19" s="170"/>
      <c r="U19" s="170"/>
      <c r="V19" s="170"/>
      <c r="W19" s="170"/>
    </row>
    <row r="20" spans="1:23" ht="188.25" customHeight="1" x14ac:dyDescent="0.25">
      <c r="A20" s="20">
        <v>1</v>
      </c>
      <c r="B20" s="51" t="s">
        <v>58</v>
      </c>
      <c r="C20" s="51" t="s">
        <v>116</v>
      </c>
      <c r="D20" s="114" t="s">
        <v>117</v>
      </c>
      <c r="E20" s="41" t="s">
        <v>60</v>
      </c>
      <c r="F20" s="61">
        <v>229.87899999999999</v>
      </c>
      <c r="G20" s="62">
        <v>229.87899999999999</v>
      </c>
      <c r="H20" s="61">
        <v>2964.837</v>
      </c>
      <c r="I20" s="62">
        <v>565.79700000000003</v>
      </c>
      <c r="J20" s="61">
        <v>741.20899999999995</v>
      </c>
      <c r="K20" s="62">
        <v>141.44900000000001</v>
      </c>
      <c r="L20" s="84">
        <f t="shared" ref="L20:M22" si="4">F20+H20+J20</f>
        <v>3935.9249999999997</v>
      </c>
      <c r="M20" s="62">
        <f t="shared" si="4"/>
        <v>937.125</v>
      </c>
      <c r="N20" s="96">
        <f>M20/L20*100</f>
        <v>23.80952380952381</v>
      </c>
      <c r="O20" s="84">
        <v>937.125</v>
      </c>
      <c r="P20" s="84">
        <v>23.8</v>
      </c>
      <c r="Q20" s="84">
        <v>100</v>
      </c>
      <c r="R20" s="61">
        <v>300</v>
      </c>
      <c r="S20" s="61">
        <v>738.5</v>
      </c>
      <c r="T20" s="61">
        <v>442.4</v>
      </c>
      <c r="U20" s="43">
        <v>0</v>
      </c>
      <c r="V20" s="43">
        <v>0</v>
      </c>
      <c r="W20" s="43">
        <v>0</v>
      </c>
    </row>
    <row r="21" spans="1:23" ht="283.5" customHeight="1" x14ac:dyDescent="0.25">
      <c r="A21" s="20">
        <v>2</v>
      </c>
      <c r="B21" s="51" t="s">
        <v>59</v>
      </c>
      <c r="C21" s="242" t="s">
        <v>118</v>
      </c>
      <c r="D21" s="114" t="s">
        <v>119</v>
      </c>
      <c r="E21" s="114" t="s">
        <v>94</v>
      </c>
      <c r="F21" s="61">
        <v>3031.7860000000001</v>
      </c>
      <c r="G21" s="62">
        <v>0</v>
      </c>
      <c r="H21" s="61">
        <v>7065.223</v>
      </c>
      <c r="I21" s="62">
        <v>5237.8</v>
      </c>
      <c r="J21" s="61">
        <v>0</v>
      </c>
      <c r="K21" s="62">
        <v>0</v>
      </c>
      <c r="L21" s="84">
        <f t="shared" si="4"/>
        <v>10097.009</v>
      </c>
      <c r="M21" s="62">
        <f t="shared" si="4"/>
        <v>5237.8</v>
      </c>
      <c r="N21" s="96">
        <f>M21/L21*100</f>
        <v>51.874768062502476</v>
      </c>
      <c r="O21" s="84">
        <v>5237.8</v>
      </c>
      <c r="P21" s="84">
        <v>51.9</v>
      </c>
      <c r="Q21" s="84">
        <v>100</v>
      </c>
      <c r="R21" s="61"/>
      <c r="S21" s="61"/>
      <c r="T21" s="61"/>
      <c r="U21" s="43"/>
      <c r="V21" s="43"/>
      <c r="W21" s="43"/>
    </row>
    <row r="22" spans="1:23" ht="110.25" x14ac:dyDescent="0.25">
      <c r="A22" s="20">
        <v>3</v>
      </c>
      <c r="B22" s="71" t="s">
        <v>61</v>
      </c>
      <c r="C22" s="71" t="s">
        <v>120</v>
      </c>
      <c r="D22" s="44" t="s">
        <v>62</v>
      </c>
      <c r="E22" s="41" t="s">
        <v>60</v>
      </c>
      <c r="F22" s="61">
        <v>0</v>
      </c>
      <c r="G22" s="62">
        <v>0</v>
      </c>
      <c r="H22" s="61">
        <v>1238.1980000000001</v>
      </c>
      <c r="I22" s="70">
        <v>0</v>
      </c>
      <c r="J22" s="61">
        <v>309.55</v>
      </c>
      <c r="K22" s="62">
        <v>0</v>
      </c>
      <c r="L22" s="84">
        <f t="shared" si="4"/>
        <v>1547.748</v>
      </c>
      <c r="M22" s="62">
        <f t="shared" si="4"/>
        <v>0</v>
      </c>
      <c r="N22" s="96">
        <f>M22/L22*100</f>
        <v>0</v>
      </c>
      <c r="O22" s="84">
        <v>0</v>
      </c>
      <c r="P22" s="84">
        <v>0</v>
      </c>
      <c r="Q22" s="84">
        <v>0</v>
      </c>
      <c r="R22" s="61">
        <v>3650.3</v>
      </c>
      <c r="S22" s="61">
        <v>8641.9</v>
      </c>
      <c r="T22" s="61">
        <v>407.8</v>
      </c>
      <c r="U22" s="43">
        <v>0</v>
      </c>
      <c r="V22" s="43">
        <v>0</v>
      </c>
      <c r="W22" s="43">
        <v>0</v>
      </c>
    </row>
    <row r="23" spans="1:23" ht="22.5" customHeight="1" x14ac:dyDescent="0.25">
      <c r="A23" s="55"/>
      <c r="B23" s="221"/>
      <c r="C23" s="221"/>
      <c r="D23" s="215" t="s">
        <v>114</v>
      </c>
      <c r="E23" s="216"/>
      <c r="F23" s="153">
        <f>F20+F21+F22</f>
        <v>3261.665</v>
      </c>
      <c r="G23" s="154">
        <f t="shared" ref="G23:M23" si="5">G20+G21+G22</f>
        <v>229.87899999999999</v>
      </c>
      <c r="H23" s="153">
        <f t="shared" si="5"/>
        <v>11268.258</v>
      </c>
      <c r="I23" s="154">
        <f t="shared" si="5"/>
        <v>5803.5969999999998</v>
      </c>
      <c r="J23" s="153">
        <f t="shared" si="5"/>
        <v>1050.759</v>
      </c>
      <c r="K23" s="154">
        <f t="shared" si="5"/>
        <v>141.44900000000001</v>
      </c>
      <c r="L23" s="155">
        <f t="shared" si="5"/>
        <v>15580.681999999999</v>
      </c>
      <c r="M23" s="154">
        <f t="shared" si="5"/>
        <v>6174.9250000000002</v>
      </c>
      <c r="N23" s="156">
        <f>M23/L23*100</f>
        <v>39.631930104214952</v>
      </c>
      <c r="O23" s="153">
        <f t="shared" ref="O23" si="6">O20+O21+O22</f>
        <v>6174.9250000000002</v>
      </c>
      <c r="P23" s="153">
        <v>39.6</v>
      </c>
      <c r="Q23" s="153">
        <v>100</v>
      </c>
      <c r="R23" s="153">
        <f t="shared" ref="R23" si="7">R20+R21+R22</f>
        <v>3950.3</v>
      </c>
      <c r="S23" s="153">
        <f t="shared" ref="S23" si="8">S20+S21+S22</f>
        <v>9380.4</v>
      </c>
      <c r="T23" s="153">
        <f t="shared" ref="T23" si="9">T20+T21+T22</f>
        <v>850.2</v>
      </c>
      <c r="U23" s="153">
        <f t="shared" ref="U23" si="10">U20+U21+U22</f>
        <v>0</v>
      </c>
      <c r="V23" s="153">
        <f t="shared" ref="V23" si="11">V20+V21+V22</f>
        <v>0</v>
      </c>
      <c r="W23" s="153">
        <f t="shared" ref="W23" si="12">W20+W21+W22</f>
        <v>0</v>
      </c>
    </row>
    <row r="24" spans="1:23" ht="16.5" thickBot="1" x14ac:dyDescent="0.3">
      <c r="A24" s="186" t="s">
        <v>39</v>
      </c>
      <c r="B24" s="187"/>
      <c r="C24" s="187"/>
      <c r="D24" s="187"/>
      <c r="E24" s="187"/>
      <c r="F24" s="187"/>
      <c r="G24" s="187"/>
      <c r="H24" s="187"/>
      <c r="I24" s="187"/>
      <c r="J24" s="187"/>
      <c r="K24" s="187"/>
      <c r="L24" s="180"/>
      <c r="M24" s="180"/>
      <c r="N24" s="180"/>
      <c r="O24" s="180"/>
      <c r="P24" s="180"/>
      <c r="Q24" s="180"/>
      <c r="R24" s="187"/>
      <c r="S24" s="187"/>
      <c r="T24" s="187"/>
      <c r="U24" s="187"/>
      <c r="V24" s="187"/>
      <c r="W24" s="188"/>
    </row>
    <row r="25" spans="1:23" ht="407.25" customHeight="1" x14ac:dyDescent="0.25">
      <c r="A25" s="22">
        <v>1</v>
      </c>
      <c r="B25" s="134" t="s">
        <v>74</v>
      </c>
      <c r="C25" s="243" t="s">
        <v>91</v>
      </c>
      <c r="D25" s="50" t="s">
        <v>95</v>
      </c>
      <c r="E25" s="98" t="s">
        <v>60</v>
      </c>
      <c r="F25" s="72">
        <v>1548</v>
      </c>
      <c r="G25" s="97">
        <v>1237.643</v>
      </c>
      <c r="H25" s="6">
        <f>-J9327</f>
        <v>0</v>
      </c>
      <c r="I25" s="11">
        <v>0</v>
      </c>
      <c r="J25" s="3">
        <v>0</v>
      </c>
      <c r="K25" s="11">
        <v>0</v>
      </c>
      <c r="L25" s="88">
        <f>F25</f>
        <v>1548</v>
      </c>
      <c r="M25" s="57">
        <f>G25</f>
        <v>1237.643</v>
      </c>
      <c r="N25" s="88">
        <f>M25/L25*100</f>
        <v>79.95109819121447</v>
      </c>
      <c r="O25" s="78">
        <v>1237.643</v>
      </c>
      <c r="P25" s="88">
        <v>80</v>
      </c>
      <c r="Q25" s="78">
        <v>100</v>
      </c>
      <c r="R25" s="77"/>
      <c r="S25" s="6"/>
      <c r="T25" s="7"/>
      <c r="U25" s="8">
        <v>0</v>
      </c>
      <c r="V25" s="6">
        <v>0</v>
      </c>
      <c r="W25" s="7">
        <v>0</v>
      </c>
    </row>
    <row r="26" spans="1:23" ht="26.25" customHeight="1" thickBot="1" x14ac:dyDescent="0.3">
      <c r="A26" s="179" t="s">
        <v>76</v>
      </c>
      <c r="B26" s="180"/>
      <c r="C26" s="180"/>
      <c r="D26" s="180"/>
      <c r="E26" s="180"/>
      <c r="F26" s="180"/>
      <c r="G26" s="180"/>
      <c r="H26" s="180"/>
      <c r="I26" s="180"/>
      <c r="J26" s="180"/>
      <c r="K26" s="180"/>
      <c r="L26" s="180"/>
      <c r="M26" s="180"/>
      <c r="N26" s="180"/>
      <c r="O26" s="180"/>
      <c r="P26" s="180"/>
      <c r="Q26" s="180"/>
      <c r="R26" s="180"/>
      <c r="S26" s="180"/>
      <c r="T26" s="180"/>
      <c r="U26" s="180"/>
      <c r="V26" s="180"/>
      <c r="W26" s="181"/>
    </row>
    <row r="27" spans="1:23" ht="204" customHeight="1" x14ac:dyDescent="0.25">
      <c r="A27" s="2">
        <v>2</v>
      </c>
      <c r="B27" s="23" t="s">
        <v>75</v>
      </c>
      <c r="C27" s="244" t="s">
        <v>92</v>
      </c>
      <c r="D27" s="113" t="s">
        <v>93</v>
      </c>
      <c r="E27" s="98" t="s">
        <v>60</v>
      </c>
      <c r="F27" s="73">
        <v>2000</v>
      </c>
      <c r="G27" s="35">
        <v>0</v>
      </c>
      <c r="H27" s="36">
        <v>0</v>
      </c>
      <c r="I27" s="37">
        <v>0</v>
      </c>
      <c r="J27" s="38">
        <v>0</v>
      </c>
      <c r="K27" s="37">
        <v>0</v>
      </c>
      <c r="L27" s="150">
        <f>F27</f>
        <v>2000</v>
      </c>
      <c r="M27" s="151">
        <f>G27</f>
        <v>0</v>
      </c>
      <c r="N27" s="93">
        <f>M27/L27*100</f>
        <v>0</v>
      </c>
      <c r="O27" s="93"/>
      <c r="P27" s="93"/>
      <c r="Q27" s="93"/>
      <c r="R27" s="152"/>
      <c r="S27" s="16"/>
      <c r="T27" s="17"/>
      <c r="U27" s="15"/>
      <c r="V27" s="16"/>
      <c r="W27" s="17"/>
    </row>
    <row r="28" spans="1:23" ht="27.75" customHeight="1" x14ac:dyDescent="0.25">
      <c r="A28" s="147"/>
      <c r="B28" s="220"/>
      <c r="C28" s="220"/>
      <c r="D28" s="215" t="s">
        <v>114</v>
      </c>
      <c r="E28" s="216"/>
      <c r="F28" s="145">
        <f>F25+F27</f>
        <v>3548</v>
      </c>
      <c r="G28" s="146">
        <f t="shared" ref="G28:W28" si="13">G25+G27</f>
        <v>1237.643</v>
      </c>
      <c r="H28" s="145">
        <f t="shared" si="13"/>
        <v>0</v>
      </c>
      <c r="I28" s="146">
        <f t="shared" si="13"/>
        <v>0</v>
      </c>
      <c r="J28" s="145">
        <f t="shared" si="13"/>
        <v>0</v>
      </c>
      <c r="K28" s="146">
        <f t="shared" si="13"/>
        <v>0</v>
      </c>
      <c r="L28" s="145">
        <f t="shared" si="13"/>
        <v>3548</v>
      </c>
      <c r="M28" s="146">
        <f t="shared" si="13"/>
        <v>1237.643</v>
      </c>
      <c r="N28" s="145">
        <f>M28/L28*100</f>
        <v>34.882835400225481</v>
      </c>
      <c r="O28" s="145">
        <f t="shared" si="13"/>
        <v>1237.643</v>
      </c>
      <c r="P28" s="145">
        <v>34.9</v>
      </c>
      <c r="Q28" s="145">
        <f t="shared" si="13"/>
        <v>100</v>
      </c>
      <c r="R28" s="145">
        <f t="shared" si="13"/>
        <v>0</v>
      </c>
      <c r="S28" s="145">
        <f t="shared" si="13"/>
        <v>0</v>
      </c>
      <c r="T28" s="145">
        <f t="shared" si="13"/>
        <v>0</v>
      </c>
      <c r="U28" s="145">
        <f t="shared" si="13"/>
        <v>0</v>
      </c>
      <c r="V28" s="145">
        <f t="shared" si="13"/>
        <v>0</v>
      </c>
      <c r="W28" s="145">
        <f t="shared" si="13"/>
        <v>0</v>
      </c>
    </row>
    <row r="29" spans="1:23" ht="28.5" customHeight="1" thickBot="1" x14ac:dyDescent="0.3">
      <c r="A29" s="186" t="s">
        <v>17</v>
      </c>
      <c r="B29" s="187"/>
      <c r="C29" s="187"/>
      <c r="D29" s="187"/>
      <c r="E29" s="187"/>
      <c r="F29" s="187"/>
      <c r="G29" s="187"/>
      <c r="H29" s="187"/>
      <c r="I29" s="187"/>
      <c r="J29" s="187"/>
      <c r="K29" s="187"/>
      <c r="L29" s="187"/>
      <c r="M29" s="187"/>
      <c r="N29" s="187"/>
      <c r="O29" s="187"/>
      <c r="P29" s="187"/>
      <c r="Q29" s="187"/>
      <c r="R29" s="187"/>
      <c r="S29" s="187"/>
      <c r="T29" s="187"/>
      <c r="U29" s="187"/>
      <c r="V29" s="187"/>
      <c r="W29" s="188"/>
    </row>
    <row r="30" spans="1:23" ht="346.5" customHeight="1" thickBot="1" x14ac:dyDescent="0.3">
      <c r="A30" s="98">
        <v>1</v>
      </c>
      <c r="B30" s="41" t="s">
        <v>77</v>
      </c>
      <c r="C30" s="242" t="s">
        <v>43</v>
      </c>
      <c r="D30" s="41" t="s">
        <v>78</v>
      </c>
      <c r="E30" s="104" t="s">
        <v>79</v>
      </c>
      <c r="F30" s="149">
        <v>4800</v>
      </c>
      <c r="G30" s="12">
        <v>0</v>
      </c>
      <c r="H30" s="48">
        <v>200</v>
      </c>
      <c r="I30" s="12">
        <v>0</v>
      </c>
      <c r="J30" s="48">
        <v>50</v>
      </c>
      <c r="K30" s="12">
        <v>0</v>
      </c>
      <c r="L30" s="101">
        <f>F30+H30+J30</f>
        <v>5050</v>
      </c>
      <c r="M30" s="74">
        <f>G30+I30+K30</f>
        <v>0</v>
      </c>
      <c r="N30" s="80"/>
      <c r="O30" s="80"/>
      <c r="P30" s="80"/>
      <c r="Q30" s="80"/>
      <c r="R30" s="24"/>
      <c r="S30" s="24"/>
      <c r="T30" s="9"/>
      <c r="U30" s="9"/>
      <c r="V30" s="9"/>
      <c r="W30" s="9"/>
    </row>
    <row r="31" spans="1:23" ht="19.5" customHeight="1" x14ac:dyDescent="0.25">
      <c r="A31" s="194" t="s">
        <v>18</v>
      </c>
      <c r="B31" s="195"/>
      <c r="C31" s="195"/>
      <c r="D31" s="195"/>
      <c r="E31" s="195"/>
      <c r="F31" s="195"/>
      <c r="G31" s="195"/>
      <c r="H31" s="195"/>
      <c r="I31" s="195"/>
      <c r="J31" s="195"/>
      <c r="K31" s="195"/>
      <c r="L31" s="195"/>
      <c r="M31" s="195"/>
      <c r="N31" s="195"/>
      <c r="O31" s="195"/>
      <c r="P31" s="195"/>
      <c r="Q31" s="195"/>
      <c r="R31" s="195"/>
      <c r="S31" s="195"/>
      <c r="T31" s="195"/>
      <c r="U31" s="195"/>
      <c r="V31" s="195"/>
      <c r="W31" s="196"/>
    </row>
    <row r="32" spans="1:23" ht="409.5" x14ac:dyDescent="0.25">
      <c r="A32" s="42">
        <v>1</v>
      </c>
      <c r="B32" s="102" t="s">
        <v>80</v>
      </c>
      <c r="C32" s="242" t="s">
        <v>40</v>
      </c>
      <c r="D32" s="103" t="s">
        <v>81</v>
      </c>
      <c r="E32" s="148" t="s">
        <v>82</v>
      </c>
      <c r="F32" s="56" t="s">
        <v>4</v>
      </c>
      <c r="G32" s="57" t="s">
        <v>4</v>
      </c>
      <c r="H32" s="56" t="s">
        <v>4</v>
      </c>
      <c r="I32" s="57" t="s">
        <v>4</v>
      </c>
      <c r="J32" s="56" t="s">
        <v>4</v>
      </c>
      <c r="K32" s="57" t="s">
        <v>4</v>
      </c>
      <c r="L32" s="112"/>
      <c r="M32" s="57"/>
      <c r="N32" s="112"/>
      <c r="O32" s="112"/>
      <c r="P32" s="112"/>
      <c r="Q32" s="99"/>
      <c r="R32" s="34"/>
      <c r="S32" s="34"/>
      <c r="T32" s="34"/>
      <c r="U32" s="34"/>
      <c r="V32" s="34"/>
      <c r="W32" s="33"/>
    </row>
    <row r="33" spans="1:116" ht="17.25" customHeight="1" x14ac:dyDescent="0.25">
      <c r="A33" s="170" t="s">
        <v>19</v>
      </c>
      <c r="B33" s="170"/>
      <c r="C33" s="170"/>
      <c r="D33" s="170"/>
      <c r="E33" s="170"/>
      <c r="F33" s="170"/>
      <c r="G33" s="170"/>
      <c r="H33" s="170"/>
      <c r="I33" s="170"/>
      <c r="J33" s="170"/>
      <c r="K33" s="170"/>
      <c r="L33" s="170"/>
      <c r="M33" s="170"/>
      <c r="N33" s="170"/>
      <c r="O33" s="170"/>
      <c r="P33" s="170"/>
      <c r="Q33" s="170"/>
      <c r="R33" s="170"/>
      <c r="S33" s="170"/>
      <c r="T33" s="170"/>
      <c r="U33" s="170"/>
      <c r="V33" s="170"/>
      <c r="W33" s="170"/>
    </row>
    <row r="34" spans="1:116" ht="179.25" customHeight="1" x14ac:dyDescent="0.25">
      <c r="A34" s="40">
        <v>1</v>
      </c>
      <c r="B34" s="52" t="s">
        <v>11</v>
      </c>
      <c r="C34" s="242" t="s">
        <v>40</v>
      </c>
      <c r="D34" s="104" t="s">
        <v>84</v>
      </c>
      <c r="E34" s="105" t="s">
        <v>60</v>
      </c>
      <c r="F34" s="25">
        <v>0</v>
      </c>
      <c r="G34" s="35">
        <v>0</v>
      </c>
      <c r="H34" s="36">
        <v>0</v>
      </c>
      <c r="I34" s="37">
        <v>0</v>
      </c>
      <c r="J34" s="38">
        <v>10</v>
      </c>
      <c r="K34" s="39">
        <v>10</v>
      </c>
      <c r="L34" s="99">
        <f>J34</f>
        <v>10</v>
      </c>
      <c r="M34" s="37">
        <f>K34</f>
        <v>10</v>
      </c>
      <c r="N34" s="99">
        <f>M34/L34*100</f>
        <v>100</v>
      </c>
      <c r="O34" s="99">
        <v>10</v>
      </c>
      <c r="P34" s="99">
        <v>100</v>
      </c>
      <c r="Q34" s="99">
        <v>100</v>
      </c>
      <c r="R34" s="40"/>
      <c r="S34" s="40"/>
      <c r="T34" s="40"/>
      <c r="U34" s="40"/>
      <c r="V34" s="40"/>
      <c r="W34" s="33"/>
    </row>
    <row r="35" spans="1:116" x14ac:dyDescent="0.25">
      <c r="A35" s="186" t="s">
        <v>20</v>
      </c>
      <c r="B35" s="187"/>
      <c r="C35" s="187"/>
      <c r="D35" s="187"/>
      <c r="E35" s="187"/>
      <c r="F35" s="187"/>
      <c r="G35" s="187"/>
      <c r="H35" s="187"/>
      <c r="I35" s="187"/>
      <c r="J35" s="187"/>
      <c r="K35" s="187"/>
      <c r="L35" s="187"/>
      <c r="M35" s="187"/>
      <c r="N35" s="187"/>
      <c r="O35" s="187"/>
      <c r="P35" s="187"/>
      <c r="Q35" s="187"/>
      <c r="R35" s="187"/>
      <c r="S35" s="187"/>
      <c r="T35" s="187"/>
      <c r="U35" s="187"/>
      <c r="V35" s="187"/>
      <c r="W35" s="188"/>
    </row>
    <row r="36" spans="1:116" ht="255.75" x14ac:dyDescent="0.25">
      <c r="A36" s="33">
        <v>1</v>
      </c>
      <c r="B36" s="51" t="s">
        <v>12</v>
      </c>
      <c r="C36" s="242" t="s">
        <v>40</v>
      </c>
      <c r="D36" s="104" t="s">
        <v>83</v>
      </c>
      <c r="E36" s="105" t="s">
        <v>60</v>
      </c>
      <c r="F36" s="26" t="s">
        <v>4</v>
      </c>
      <c r="G36" s="27" t="s">
        <v>4</v>
      </c>
      <c r="H36" s="28" t="s">
        <v>4</v>
      </c>
      <c r="I36" s="29" t="s">
        <v>4</v>
      </c>
      <c r="J36" s="30" t="s">
        <v>4</v>
      </c>
      <c r="K36" s="31" t="s">
        <v>4</v>
      </c>
      <c r="L36" s="100"/>
      <c r="M36" s="29"/>
      <c r="N36" s="100"/>
      <c r="O36" s="100"/>
      <c r="P36" s="100"/>
      <c r="Q36" s="100"/>
      <c r="R36" s="33"/>
      <c r="S36" s="33"/>
      <c r="T36" s="33"/>
      <c r="U36" s="33"/>
      <c r="V36" s="33"/>
      <c r="W36" s="33"/>
    </row>
    <row r="37" spans="1:116" ht="77.25" customHeight="1" x14ac:dyDescent="0.25">
      <c r="A37" s="45">
        <v>2</v>
      </c>
      <c r="B37" s="51" t="s">
        <v>13</v>
      </c>
      <c r="C37" s="242" t="s">
        <v>40</v>
      </c>
      <c r="D37" s="41" t="s">
        <v>14</v>
      </c>
      <c r="E37" s="114" t="s">
        <v>60</v>
      </c>
      <c r="F37" s="135" t="s">
        <v>4</v>
      </c>
      <c r="G37" s="27" t="s">
        <v>4</v>
      </c>
      <c r="H37" s="28" t="s">
        <v>4</v>
      </c>
      <c r="I37" s="29" t="s">
        <v>4</v>
      </c>
      <c r="J37" s="30" t="s">
        <v>4</v>
      </c>
      <c r="K37" s="31" t="s">
        <v>4</v>
      </c>
      <c r="L37" s="100"/>
      <c r="M37" s="29"/>
      <c r="N37" s="100"/>
      <c r="O37" s="100"/>
      <c r="P37" s="100"/>
      <c r="Q37" s="100"/>
      <c r="R37" s="32"/>
      <c r="S37" s="32"/>
      <c r="T37" s="32"/>
      <c r="U37" s="32"/>
      <c r="V37" s="32"/>
      <c r="W37" s="9"/>
    </row>
    <row r="38" spans="1:116" ht="34.5" customHeight="1" thickBot="1" x14ac:dyDescent="0.3">
      <c r="A38" s="186" t="s">
        <v>21</v>
      </c>
      <c r="B38" s="187"/>
      <c r="C38" s="187"/>
      <c r="D38" s="187"/>
      <c r="E38" s="187"/>
      <c r="F38" s="187"/>
      <c r="G38" s="187"/>
      <c r="H38" s="187"/>
      <c r="I38" s="187"/>
      <c r="J38" s="187"/>
      <c r="K38" s="187"/>
      <c r="L38" s="187"/>
      <c r="M38" s="187"/>
      <c r="N38" s="187"/>
      <c r="O38" s="187"/>
      <c r="P38" s="187"/>
      <c r="Q38" s="187"/>
      <c r="R38" s="187"/>
      <c r="S38" s="187"/>
      <c r="T38" s="187"/>
      <c r="U38" s="187"/>
      <c r="V38" s="187"/>
      <c r="W38" s="188"/>
    </row>
    <row r="39" spans="1:116" ht="153" customHeight="1" x14ac:dyDescent="0.25">
      <c r="A39" s="20">
        <v>1</v>
      </c>
      <c r="B39" s="51" t="s">
        <v>15</v>
      </c>
      <c r="C39" s="242" t="s">
        <v>41</v>
      </c>
      <c r="D39" s="63" t="s">
        <v>85</v>
      </c>
      <c r="E39" s="106" t="s">
        <v>38</v>
      </c>
      <c r="F39" s="110" t="s">
        <v>4</v>
      </c>
      <c r="G39" s="141">
        <v>0</v>
      </c>
      <c r="H39" s="110" t="s">
        <v>4</v>
      </c>
      <c r="I39" s="141">
        <v>0</v>
      </c>
      <c r="J39" s="110" t="s">
        <v>4</v>
      </c>
      <c r="K39" s="141">
        <v>0</v>
      </c>
      <c r="L39" s="142"/>
      <c r="M39" s="143"/>
      <c r="N39" s="142"/>
      <c r="O39" s="142"/>
      <c r="P39" s="142"/>
      <c r="Q39" s="142"/>
      <c r="R39" s="16"/>
      <c r="S39" s="16"/>
      <c r="T39" s="16"/>
      <c r="U39" s="16"/>
      <c r="V39" s="16"/>
      <c r="W39" s="16"/>
    </row>
    <row r="40" spans="1:116" ht="23.25" customHeight="1" x14ac:dyDescent="0.25">
      <c r="A40" s="140"/>
      <c r="B40" s="229"/>
      <c r="C40" s="229"/>
      <c r="D40" s="215" t="s">
        <v>114</v>
      </c>
      <c r="E40" s="216"/>
      <c r="F40" s="145">
        <f>F30+F34</f>
        <v>4800</v>
      </c>
      <c r="G40" s="146">
        <f t="shared" ref="G40:W40" si="14">G30+G34</f>
        <v>0</v>
      </c>
      <c r="H40" s="145">
        <f t="shared" si="14"/>
        <v>200</v>
      </c>
      <c r="I40" s="146">
        <f t="shared" si="14"/>
        <v>0</v>
      </c>
      <c r="J40" s="145">
        <f t="shared" si="14"/>
        <v>60</v>
      </c>
      <c r="K40" s="146">
        <f t="shared" si="14"/>
        <v>10</v>
      </c>
      <c r="L40" s="145">
        <f t="shared" si="14"/>
        <v>5060</v>
      </c>
      <c r="M40" s="146">
        <f t="shared" si="14"/>
        <v>10</v>
      </c>
      <c r="N40" s="145">
        <f>M40/L40*100</f>
        <v>0.19762845849802371</v>
      </c>
      <c r="O40" s="145">
        <f t="shared" si="14"/>
        <v>10</v>
      </c>
      <c r="P40" s="145">
        <v>0.2</v>
      </c>
      <c r="Q40" s="145">
        <f t="shared" si="14"/>
        <v>100</v>
      </c>
      <c r="R40" s="145">
        <f t="shared" si="14"/>
        <v>0</v>
      </c>
      <c r="S40" s="145">
        <f t="shared" si="14"/>
        <v>0</v>
      </c>
      <c r="T40" s="145">
        <f t="shared" si="14"/>
        <v>0</v>
      </c>
      <c r="U40" s="145">
        <f t="shared" si="14"/>
        <v>0</v>
      </c>
      <c r="V40" s="145">
        <f t="shared" si="14"/>
        <v>0</v>
      </c>
      <c r="W40" s="145">
        <f t="shared" si="14"/>
        <v>0</v>
      </c>
    </row>
    <row r="41" spans="1:116" ht="24" customHeight="1" x14ac:dyDescent="0.25">
      <c r="A41" s="189" t="s">
        <v>23</v>
      </c>
      <c r="B41" s="190"/>
      <c r="C41" s="190"/>
      <c r="D41" s="190"/>
      <c r="E41" s="190"/>
      <c r="F41" s="190"/>
      <c r="G41" s="190"/>
      <c r="H41" s="190"/>
      <c r="I41" s="190"/>
      <c r="J41" s="190"/>
      <c r="K41" s="190"/>
      <c r="L41" s="190"/>
      <c r="M41" s="190"/>
      <c r="N41" s="190"/>
      <c r="O41" s="190"/>
      <c r="P41" s="190"/>
      <c r="Q41" s="190"/>
      <c r="R41" s="190"/>
      <c r="S41" s="190"/>
      <c r="T41" s="190"/>
      <c r="U41" s="190"/>
      <c r="V41" s="190"/>
      <c r="W41" s="191"/>
    </row>
    <row r="42" spans="1:116" ht="78" customHeight="1" x14ac:dyDescent="0.25">
      <c r="A42" s="64" t="s">
        <v>24</v>
      </c>
      <c r="B42" s="54" t="s">
        <v>86</v>
      </c>
      <c r="C42" s="245" t="s">
        <v>111</v>
      </c>
      <c r="D42" s="20" t="s">
        <v>88</v>
      </c>
      <c r="E42" s="105" t="s">
        <v>60</v>
      </c>
      <c r="F42" s="20">
        <v>123.1</v>
      </c>
      <c r="G42" s="116">
        <v>123.1</v>
      </c>
      <c r="H42" s="115">
        <v>54</v>
      </c>
      <c r="I42" s="117">
        <v>54</v>
      </c>
      <c r="J42" s="20">
        <v>13.5</v>
      </c>
      <c r="K42" s="116">
        <v>13.5</v>
      </c>
      <c r="L42" s="115">
        <f>F42+H42+J42</f>
        <v>190.6</v>
      </c>
      <c r="M42" s="117">
        <f>G42+I42+K42</f>
        <v>190.6</v>
      </c>
      <c r="N42" s="20">
        <f>M42/L42*100</f>
        <v>100</v>
      </c>
      <c r="O42" s="20">
        <v>190.6</v>
      </c>
      <c r="P42" s="20">
        <v>100</v>
      </c>
      <c r="Q42" s="20">
        <v>100</v>
      </c>
      <c r="R42" s="20"/>
      <c r="S42" s="20"/>
      <c r="T42" s="20"/>
      <c r="U42" s="20"/>
      <c r="V42" s="20"/>
      <c r="W42" s="20"/>
    </row>
    <row r="43" spans="1:116" ht="82.5" customHeight="1" x14ac:dyDescent="0.25">
      <c r="A43" s="119" t="s">
        <v>32</v>
      </c>
      <c r="B43" s="120" t="s">
        <v>87</v>
      </c>
      <c r="C43" s="246" t="s">
        <v>112</v>
      </c>
      <c r="D43" s="119" t="s">
        <v>113</v>
      </c>
      <c r="E43" s="121" t="s">
        <v>60</v>
      </c>
      <c r="F43" s="14">
        <v>250.2</v>
      </c>
      <c r="G43" s="127">
        <v>250.2</v>
      </c>
      <c r="H43" s="14">
        <v>109.8</v>
      </c>
      <c r="I43" s="127">
        <v>109.8</v>
      </c>
      <c r="J43" s="14">
        <v>27.4</v>
      </c>
      <c r="K43" s="127">
        <v>27.4</v>
      </c>
      <c r="L43" s="122">
        <f>F43+H43+J43</f>
        <v>387.4</v>
      </c>
      <c r="M43" s="123">
        <f>G43+I43+K43</f>
        <v>387.4</v>
      </c>
      <c r="N43" s="20">
        <f t="shared" ref="N43:N44" si="15">M43/L43*100</f>
        <v>100</v>
      </c>
      <c r="O43" s="128">
        <v>387.4</v>
      </c>
      <c r="P43" s="128">
        <v>100</v>
      </c>
      <c r="Q43" s="128">
        <v>100</v>
      </c>
      <c r="R43" s="16"/>
      <c r="S43" s="16"/>
      <c r="T43" s="16"/>
      <c r="U43" s="16"/>
      <c r="V43" s="16"/>
      <c r="W43" s="16"/>
    </row>
    <row r="44" spans="1:116" s="21" customFormat="1" ht="29.25" customHeight="1" x14ac:dyDescent="0.25">
      <c r="A44" s="136"/>
      <c r="B44" s="118"/>
      <c r="C44" s="169"/>
      <c r="D44" s="215" t="s">
        <v>114</v>
      </c>
      <c r="E44" s="216"/>
      <c r="F44" s="129">
        <f>F42+F43</f>
        <v>373.29999999999995</v>
      </c>
      <c r="G44" s="130">
        <f>G42+G43</f>
        <v>373.29999999999995</v>
      </c>
      <c r="H44" s="129">
        <f t="shared" ref="H44:K44" si="16">H42+H43</f>
        <v>163.80000000000001</v>
      </c>
      <c r="I44" s="130">
        <f t="shared" si="16"/>
        <v>163.80000000000001</v>
      </c>
      <c r="J44" s="129">
        <f t="shared" si="16"/>
        <v>40.9</v>
      </c>
      <c r="K44" s="131">
        <f t="shared" si="16"/>
        <v>40.9</v>
      </c>
      <c r="L44" s="132">
        <f t="shared" ref="L44" si="17">L42+L43</f>
        <v>578</v>
      </c>
      <c r="M44" s="131">
        <f t="shared" ref="M44" si="18">M42+M43</f>
        <v>578</v>
      </c>
      <c r="N44" s="111">
        <f t="shared" si="15"/>
        <v>100</v>
      </c>
      <c r="O44" s="132">
        <f>O42+O43</f>
        <v>578</v>
      </c>
      <c r="P44" s="133">
        <v>100</v>
      </c>
      <c r="Q44" s="133">
        <v>100</v>
      </c>
      <c r="R44" s="124">
        <f>R42+R43</f>
        <v>0</v>
      </c>
      <c r="S44" s="124">
        <f t="shared" ref="S44:W44" si="19">S42+S43</f>
        <v>0</v>
      </c>
      <c r="T44" s="124">
        <f t="shared" si="19"/>
        <v>0</v>
      </c>
      <c r="U44" s="124">
        <f t="shared" si="19"/>
        <v>0</v>
      </c>
      <c r="V44" s="124">
        <f t="shared" si="19"/>
        <v>0</v>
      </c>
      <c r="W44" s="124">
        <f t="shared" si="19"/>
        <v>0</v>
      </c>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7"/>
      <c r="CD44" s="137"/>
      <c r="CE44" s="137"/>
      <c r="CF44" s="137"/>
      <c r="CG44" s="137"/>
      <c r="CH44" s="137"/>
      <c r="CI44" s="137"/>
      <c r="CJ44" s="137"/>
      <c r="CK44" s="137"/>
      <c r="CL44" s="137"/>
      <c r="CM44" s="137"/>
      <c r="CN44" s="137"/>
      <c r="CO44" s="137"/>
      <c r="CP44" s="137"/>
      <c r="CQ44" s="137"/>
      <c r="CR44" s="137"/>
      <c r="CS44" s="137"/>
      <c r="CT44" s="137"/>
      <c r="CU44" s="137"/>
      <c r="CV44" s="137"/>
      <c r="CW44" s="137"/>
      <c r="CX44" s="137"/>
      <c r="CY44" s="137"/>
      <c r="CZ44" s="137"/>
      <c r="DA44" s="137"/>
      <c r="DB44" s="137"/>
      <c r="DC44" s="137"/>
      <c r="DD44" s="137"/>
      <c r="DE44" s="137"/>
      <c r="DF44" s="137"/>
      <c r="DG44" s="137"/>
      <c r="DH44" s="137"/>
      <c r="DI44" s="137"/>
      <c r="DJ44" s="137"/>
      <c r="DK44" s="137"/>
      <c r="DL44" s="137"/>
    </row>
    <row r="45" spans="1:116" x14ac:dyDescent="0.25">
      <c r="A45" s="189" t="s">
        <v>25</v>
      </c>
      <c r="B45" s="192"/>
      <c r="C45" s="192"/>
      <c r="D45" s="192"/>
      <c r="E45" s="192"/>
      <c r="F45" s="192"/>
      <c r="G45" s="192"/>
      <c r="H45" s="192"/>
      <c r="I45" s="192"/>
      <c r="J45" s="192"/>
      <c r="K45" s="192"/>
      <c r="L45" s="192"/>
      <c r="M45" s="192"/>
      <c r="N45" s="192"/>
      <c r="O45" s="192"/>
      <c r="P45" s="192"/>
      <c r="Q45" s="192"/>
      <c r="R45" s="192"/>
      <c r="S45" s="192"/>
      <c r="T45" s="192"/>
      <c r="U45" s="192"/>
      <c r="V45" s="192"/>
      <c r="W45" s="193"/>
    </row>
    <row r="46" spans="1:116" ht="63" x14ac:dyDescent="0.25">
      <c r="A46" s="21" t="s">
        <v>24</v>
      </c>
      <c r="B46" s="52" t="s">
        <v>26</v>
      </c>
      <c r="C46" s="242" t="s">
        <v>53</v>
      </c>
      <c r="D46" s="21" t="s">
        <v>27</v>
      </c>
      <c r="E46" s="76"/>
      <c r="F46" s="25" t="s">
        <v>4</v>
      </c>
      <c r="G46" s="35" t="s">
        <v>4</v>
      </c>
      <c r="H46" s="36" t="s">
        <v>4</v>
      </c>
      <c r="I46" s="37" t="s">
        <v>4</v>
      </c>
      <c r="J46" s="38" t="s">
        <v>4</v>
      </c>
      <c r="K46" s="39" t="s">
        <v>4</v>
      </c>
      <c r="L46" s="99"/>
      <c r="M46" s="37"/>
      <c r="N46" s="99"/>
      <c r="O46" s="99"/>
      <c r="P46" s="99"/>
      <c r="Q46" s="99"/>
      <c r="R46" s="16">
        <v>1452.9</v>
      </c>
      <c r="S46" s="16">
        <v>0</v>
      </c>
      <c r="T46" s="16">
        <v>0</v>
      </c>
      <c r="U46" s="16">
        <v>0</v>
      </c>
      <c r="V46" s="16">
        <v>0</v>
      </c>
      <c r="W46" s="16">
        <v>0</v>
      </c>
    </row>
    <row r="47" spans="1:116" ht="21.75" customHeight="1" x14ac:dyDescent="0.25">
      <c r="A47" s="87"/>
      <c r="B47" s="228"/>
      <c r="C47" s="228"/>
      <c r="D47" s="215" t="s">
        <v>114</v>
      </c>
      <c r="E47" s="216"/>
      <c r="F47" s="56"/>
      <c r="G47" s="57"/>
      <c r="H47" s="56"/>
      <c r="I47" s="57"/>
      <c r="J47" s="56"/>
      <c r="K47" s="57"/>
      <c r="L47" s="112"/>
      <c r="M47" s="57"/>
      <c r="N47" s="112"/>
      <c r="O47" s="112"/>
      <c r="P47" s="112"/>
      <c r="Q47" s="112"/>
      <c r="R47" s="124">
        <f>R46</f>
        <v>1452.9</v>
      </c>
      <c r="S47" s="124">
        <f t="shared" ref="S47:W47" si="20">S46</f>
        <v>0</v>
      </c>
      <c r="T47" s="124">
        <f t="shared" si="20"/>
        <v>0</v>
      </c>
      <c r="U47" s="124">
        <f t="shared" si="20"/>
        <v>0</v>
      </c>
      <c r="V47" s="124">
        <f t="shared" si="20"/>
        <v>0</v>
      </c>
      <c r="W47" s="124">
        <f t="shared" si="20"/>
        <v>0</v>
      </c>
    </row>
    <row r="48" spans="1:116" ht="16.5" customHeight="1" thickBot="1" x14ac:dyDescent="0.3">
      <c r="A48" s="186" t="s">
        <v>52</v>
      </c>
      <c r="B48" s="187"/>
      <c r="C48" s="187"/>
      <c r="D48" s="187"/>
      <c r="E48" s="187"/>
      <c r="F48" s="187"/>
      <c r="G48" s="187"/>
      <c r="H48" s="187"/>
      <c r="I48" s="187"/>
      <c r="J48" s="187"/>
      <c r="K48" s="187"/>
      <c r="L48" s="187"/>
      <c r="M48" s="187"/>
      <c r="N48" s="187"/>
      <c r="O48" s="187"/>
      <c r="P48" s="187"/>
      <c r="Q48" s="187"/>
      <c r="R48" s="187"/>
      <c r="S48" s="187"/>
      <c r="T48" s="187"/>
      <c r="U48" s="187"/>
      <c r="V48" s="187"/>
      <c r="W48" s="188"/>
    </row>
    <row r="49" spans="1:23" ht="138" customHeight="1" x14ac:dyDescent="0.25">
      <c r="A49" s="20" t="s">
        <v>24</v>
      </c>
      <c r="B49" s="108" t="s">
        <v>55</v>
      </c>
      <c r="C49" s="242" t="s">
        <v>42</v>
      </c>
      <c r="D49" s="83" t="s">
        <v>56</v>
      </c>
      <c r="E49" s="85" t="s">
        <v>90</v>
      </c>
      <c r="F49" s="8">
        <v>42.5</v>
      </c>
      <c r="G49" s="12">
        <v>41.4</v>
      </c>
      <c r="H49" s="6">
        <v>0</v>
      </c>
      <c r="I49" s="11">
        <v>0</v>
      </c>
      <c r="J49" s="3">
        <v>0</v>
      </c>
      <c r="K49" s="11">
        <v>0</v>
      </c>
      <c r="L49" s="112">
        <v>42.5</v>
      </c>
      <c r="M49" s="57">
        <v>41.4</v>
      </c>
      <c r="N49" s="112">
        <v>97.4</v>
      </c>
      <c r="O49" s="112">
        <v>41.4</v>
      </c>
      <c r="P49" s="112">
        <v>97.4</v>
      </c>
      <c r="Q49" s="112">
        <v>100</v>
      </c>
      <c r="R49" s="20"/>
      <c r="S49" s="20"/>
      <c r="T49" s="20"/>
      <c r="U49" s="20"/>
      <c r="V49" s="20"/>
      <c r="W49" s="20"/>
    </row>
    <row r="50" spans="1:23" ht="36.75" customHeight="1" x14ac:dyDescent="0.25">
      <c r="A50" s="186" t="s">
        <v>30</v>
      </c>
      <c r="B50" s="187"/>
      <c r="C50" s="187"/>
      <c r="D50" s="187"/>
      <c r="E50" s="187"/>
      <c r="F50" s="187"/>
      <c r="G50" s="187"/>
      <c r="H50" s="187"/>
      <c r="I50" s="187"/>
      <c r="J50" s="187"/>
      <c r="K50" s="187"/>
      <c r="L50" s="187"/>
      <c r="M50" s="187"/>
      <c r="N50" s="187"/>
      <c r="O50" s="187"/>
      <c r="P50" s="187"/>
      <c r="Q50" s="187"/>
      <c r="R50" s="187"/>
      <c r="S50" s="187"/>
      <c r="T50" s="187"/>
      <c r="U50" s="187"/>
      <c r="V50" s="187"/>
      <c r="W50" s="188"/>
    </row>
    <row r="51" spans="1:23" ht="72" customHeight="1" x14ac:dyDescent="0.25">
      <c r="A51" s="54" t="s">
        <v>24</v>
      </c>
      <c r="B51" s="54" t="s">
        <v>33</v>
      </c>
      <c r="C51" s="247" t="s">
        <v>89</v>
      </c>
      <c r="D51" s="55" t="s">
        <v>34</v>
      </c>
      <c r="E51" s="55"/>
      <c r="F51" s="56" t="s">
        <v>4</v>
      </c>
      <c r="G51" s="57" t="s">
        <v>4</v>
      </c>
      <c r="H51" s="56" t="s">
        <v>4</v>
      </c>
      <c r="I51" s="57" t="s">
        <v>4</v>
      </c>
      <c r="J51" s="56" t="s">
        <v>4</v>
      </c>
      <c r="K51" s="57" t="s">
        <v>4</v>
      </c>
      <c r="L51" s="112"/>
      <c r="M51" s="57"/>
      <c r="N51" s="112"/>
      <c r="O51" s="112"/>
      <c r="P51" s="112"/>
      <c r="Q51" s="112"/>
      <c r="R51" s="58">
        <v>9300</v>
      </c>
      <c r="S51" s="21">
        <v>0</v>
      </c>
      <c r="T51" s="58">
        <v>1000</v>
      </c>
      <c r="U51" s="21">
        <v>0</v>
      </c>
      <c r="V51" s="59">
        <v>0</v>
      </c>
      <c r="W51" s="59">
        <v>0</v>
      </c>
    </row>
    <row r="52" spans="1:23" ht="47.25" x14ac:dyDescent="0.25">
      <c r="A52" s="47" t="s">
        <v>32</v>
      </c>
      <c r="B52" s="47" t="s">
        <v>31</v>
      </c>
      <c r="C52" s="248"/>
      <c r="D52" s="47" t="s">
        <v>35</v>
      </c>
      <c r="E52" s="21"/>
      <c r="F52" s="56" t="s">
        <v>4</v>
      </c>
      <c r="G52" s="57" t="s">
        <v>4</v>
      </c>
      <c r="H52" s="56" t="s">
        <v>4</v>
      </c>
      <c r="I52" s="57" t="s">
        <v>4</v>
      </c>
      <c r="J52" s="56" t="s">
        <v>4</v>
      </c>
      <c r="K52" s="57" t="s">
        <v>4</v>
      </c>
      <c r="L52" s="112"/>
      <c r="M52" s="57"/>
      <c r="N52" s="112"/>
      <c r="O52" s="112"/>
      <c r="P52" s="112"/>
      <c r="Q52" s="112"/>
      <c r="R52" s="138">
        <v>0</v>
      </c>
      <c r="S52" s="53">
        <v>1600</v>
      </c>
      <c r="T52" s="53">
        <v>400</v>
      </c>
      <c r="U52" s="32">
        <v>0</v>
      </c>
      <c r="V52" s="32">
        <v>0</v>
      </c>
      <c r="W52" s="32">
        <v>0</v>
      </c>
    </row>
    <row r="53" spans="1:23" ht="42.75" customHeight="1" x14ac:dyDescent="0.25">
      <c r="A53" s="21" t="s">
        <v>37</v>
      </c>
      <c r="B53" s="47" t="s">
        <v>31</v>
      </c>
      <c r="C53" s="249"/>
      <c r="D53" s="60" t="s">
        <v>36</v>
      </c>
      <c r="E53" s="21"/>
      <c r="F53" s="107" t="s">
        <v>4</v>
      </c>
      <c r="G53" s="57" t="s">
        <v>4</v>
      </c>
      <c r="H53" s="56" t="s">
        <v>4</v>
      </c>
      <c r="I53" s="57" t="s">
        <v>4</v>
      </c>
      <c r="J53" s="56" t="s">
        <v>4</v>
      </c>
      <c r="K53" s="57" t="s">
        <v>4</v>
      </c>
      <c r="L53" s="112"/>
      <c r="M53" s="57"/>
      <c r="N53" s="112"/>
      <c r="O53" s="112"/>
      <c r="P53" s="112"/>
      <c r="Q53" s="112"/>
      <c r="R53" s="9">
        <v>0</v>
      </c>
      <c r="S53" s="49">
        <v>104</v>
      </c>
      <c r="T53" s="49">
        <v>26</v>
      </c>
      <c r="U53" s="9">
        <v>0</v>
      </c>
      <c r="V53" s="9">
        <v>0</v>
      </c>
      <c r="W53" s="9">
        <v>0</v>
      </c>
    </row>
    <row r="54" spans="1:23" ht="25.5" customHeight="1" x14ac:dyDescent="0.25">
      <c r="A54" s="217"/>
      <c r="B54" s="218"/>
      <c r="C54" s="219"/>
      <c r="D54" s="215" t="s">
        <v>114</v>
      </c>
      <c r="E54" s="216"/>
      <c r="F54" s="124">
        <f>F49</f>
        <v>42.5</v>
      </c>
      <c r="G54" s="125">
        <f t="shared" ref="G54:M54" si="21">G49</f>
        <v>41.4</v>
      </c>
      <c r="H54" s="124">
        <f t="shared" si="21"/>
        <v>0</v>
      </c>
      <c r="I54" s="125">
        <f t="shared" si="21"/>
        <v>0</v>
      </c>
      <c r="J54" s="124">
        <f t="shared" si="21"/>
        <v>0</v>
      </c>
      <c r="K54" s="125">
        <f t="shared" si="21"/>
        <v>0</v>
      </c>
      <c r="L54" s="124">
        <f t="shared" si="21"/>
        <v>42.5</v>
      </c>
      <c r="M54" s="125">
        <f t="shared" si="21"/>
        <v>41.4</v>
      </c>
      <c r="N54" s="124">
        <v>97.4</v>
      </c>
      <c r="O54" s="124">
        <v>41.4</v>
      </c>
      <c r="P54" s="124">
        <v>97.4</v>
      </c>
      <c r="Q54" s="124">
        <v>100</v>
      </c>
      <c r="R54" s="139">
        <f>R51+R52+R53</f>
        <v>9300</v>
      </c>
      <c r="S54" s="139">
        <f t="shared" ref="S54:W54" si="22">S51+S52+S53</f>
        <v>1704</v>
      </c>
      <c r="T54" s="139">
        <f t="shared" si="22"/>
        <v>1426</v>
      </c>
      <c r="U54" s="139">
        <f t="shared" si="22"/>
        <v>0</v>
      </c>
      <c r="V54" s="139">
        <f t="shared" si="22"/>
        <v>0</v>
      </c>
      <c r="W54" s="139">
        <f t="shared" si="22"/>
        <v>0</v>
      </c>
    </row>
    <row r="55" spans="1:23" ht="29.25" customHeight="1" x14ac:dyDescent="0.25">
      <c r="A55" s="230"/>
      <c r="B55" s="230"/>
      <c r="C55" s="230"/>
      <c r="D55" s="215" t="s">
        <v>115</v>
      </c>
      <c r="E55" s="216"/>
      <c r="F55" s="139">
        <f>F18+F23+F28+F40+F44+F47+F54</f>
        <v>30233.595000000001</v>
      </c>
      <c r="G55" s="126">
        <f t="shared" ref="G55:W55" si="23">G18+G23+G28+G40+G44+G47+G54</f>
        <v>15860.817999999999</v>
      </c>
      <c r="H55" s="139">
        <f t="shared" si="23"/>
        <v>12390.47</v>
      </c>
      <c r="I55" s="126">
        <f t="shared" si="23"/>
        <v>6549.826</v>
      </c>
      <c r="J55" s="139">
        <f t="shared" si="23"/>
        <v>7461.088999999999</v>
      </c>
      <c r="K55" s="126">
        <f t="shared" si="23"/>
        <v>6041.9579999999996</v>
      </c>
      <c r="L55" s="139">
        <f t="shared" si="23"/>
        <v>50085.154000000002</v>
      </c>
      <c r="M55" s="126">
        <f t="shared" si="23"/>
        <v>28452.601999999999</v>
      </c>
      <c r="N55" s="139">
        <f>M55/L55*100</f>
        <v>56.808454657042681</v>
      </c>
      <c r="O55" s="139">
        <f t="shared" si="23"/>
        <v>23167.462</v>
      </c>
      <c r="P55" s="139">
        <f>O55/L55*100</f>
        <v>46.256146082729423</v>
      </c>
      <c r="Q55" s="139">
        <f>O55/M55*100</f>
        <v>81.424756864064662</v>
      </c>
      <c r="R55" s="139">
        <f t="shared" si="23"/>
        <v>14703.2</v>
      </c>
      <c r="S55" s="139">
        <f t="shared" si="23"/>
        <v>11084.4</v>
      </c>
      <c r="T55" s="139">
        <f t="shared" si="23"/>
        <v>2276.1999999999998</v>
      </c>
      <c r="U55" s="139">
        <f t="shared" si="23"/>
        <v>0</v>
      </c>
      <c r="V55" s="139">
        <f t="shared" si="23"/>
        <v>0</v>
      </c>
      <c r="W55" s="139">
        <f t="shared" si="23"/>
        <v>0</v>
      </c>
    </row>
  </sheetData>
  <mergeCells count="50">
    <mergeCell ref="D55:E55"/>
    <mergeCell ref="D47:E47"/>
    <mergeCell ref="B47:C47"/>
    <mergeCell ref="D40:E40"/>
    <mergeCell ref="B40:C40"/>
    <mergeCell ref="A55:C55"/>
    <mergeCell ref="D44:E44"/>
    <mergeCell ref="A50:W50"/>
    <mergeCell ref="D54:E54"/>
    <mergeCell ref="A54:C54"/>
    <mergeCell ref="D28:E28"/>
    <mergeCell ref="B28:C28"/>
    <mergeCell ref="A1:W1"/>
    <mergeCell ref="F2:W2"/>
    <mergeCell ref="R3:T3"/>
    <mergeCell ref="U3:W3"/>
    <mergeCell ref="T4:T5"/>
    <mergeCell ref="U4:U5"/>
    <mergeCell ref="B2:B5"/>
    <mergeCell ref="D2:D5"/>
    <mergeCell ref="V4:V5"/>
    <mergeCell ref="W4:W5"/>
    <mergeCell ref="F4:G4"/>
    <mergeCell ref="H4:I4"/>
    <mergeCell ref="A38:W38"/>
    <mergeCell ref="A24:W24"/>
    <mergeCell ref="A29:W29"/>
    <mergeCell ref="J4:K4"/>
    <mergeCell ref="R4:R5"/>
    <mergeCell ref="S4:S5"/>
    <mergeCell ref="D23:E23"/>
    <mergeCell ref="B23:C23"/>
    <mergeCell ref="D18:E18"/>
    <mergeCell ref="A18:C18"/>
    <mergeCell ref="A19:W19"/>
    <mergeCell ref="A6:W6"/>
    <mergeCell ref="A2:A5"/>
    <mergeCell ref="C51:C53"/>
    <mergeCell ref="C2:C5"/>
    <mergeCell ref="A26:W26"/>
    <mergeCell ref="L4:N4"/>
    <mergeCell ref="O4:Q4"/>
    <mergeCell ref="F3:Q3"/>
    <mergeCell ref="E2:E5"/>
    <mergeCell ref="A48:W48"/>
    <mergeCell ref="A41:W41"/>
    <mergeCell ref="A45:W45"/>
    <mergeCell ref="A31:W31"/>
    <mergeCell ref="A33:W33"/>
    <mergeCell ref="A35:W35"/>
  </mergeCells>
  <pageMargins left="0.7" right="0.7" top="0.75" bottom="0.75" header="0.3" footer="0.3"/>
  <pageSetup paperSize="9" scale="46" fitToHeight="0" orientation="landscape" r:id="rId1"/>
  <headerFooter>
    <oddFooter xml:space="preserve">&amp;L* Информацию необходимо обновлять и направляеть в министерство экономического развития и инвестиций Нижегородской области ежемесячно до 10 числа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2019-10-11T12:15:26Z</dcterms:modified>
</cp:coreProperties>
</file>